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pivotTables/pivotTable1.xml" ContentType="application/vnd.openxmlformats-officedocument.spreadsheetml.pivotTable+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pivotTables/pivotTable2.xml" ContentType="application/vnd.openxmlformats-officedocument.spreadsheetml.pivot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24"/>
  <workbookPr/>
  <mc:AlternateContent xmlns:mc="http://schemas.openxmlformats.org/markup-compatibility/2006">
    <mc:Choice Requires="x15">
      <x15ac:absPath xmlns:x15ac="http://schemas.microsoft.com/office/spreadsheetml/2010/11/ac" url="/Users/vmancastro/Downloads/"/>
    </mc:Choice>
  </mc:AlternateContent>
  <xr:revisionPtr revIDLastSave="0" documentId="8_{2FD60FCB-E7F2-9B42-8A91-2FBAE948F841}" xr6:coauthVersionLast="47" xr6:coauthVersionMax="47" xr10:uidLastSave="{00000000-0000-0000-0000-000000000000}"/>
  <bookViews>
    <workbookView xWindow="0" yWindow="740" windowWidth="29400" windowHeight="17080" tabRatio="638" activeTab="3" xr2:uid="{00000000-000D-0000-FFFF-FFFF00000000}"/>
  </bookViews>
  <sheets>
    <sheet name="F14.1  PLANES DE MEJORAMIENT..." sheetId="1" state="hidden" r:id="rId1"/>
    <sheet name="Hoja12" sheetId="48" state="hidden" r:id="rId2"/>
    <sheet name="Hoja11" sheetId="47" state="hidden" r:id="rId3"/>
    <sheet name="F14.1  PM CGR JUN_2025 SIN CUMP" sheetId="18" r:id="rId4"/>
    <sheet name="RETIRADAS CON EFECTIVIDAD" sheetId="50" state="hidden" r:id="rId5"/>
    <sheet name="Hoja7" sheetId="49" state="hidden" r:id="rId6"/>
    <sheet name="Hoja5" sheetId="41" state="hidden" r:id="rId7"/>
    <sheet name="Salidas" sheetId="32" state="hidden" r:id="rId8"/>
    <sheet name="Hoja3" sheetId="14" state="hidden" r:id="rId9"/>
    <sheet name="Hoja8" sheetId="12" state="hidden" r:id="rId10"/>
    <sheet name="Hoja1" sheetId="5" state="hidden" r:id="rId11"/>
    <sheet name="TOTAL" sheetId="3" state="hidden" r:id="rId12"/>
    <sheet name="PRIORITARIO" sheetId="4" state="hidden" r:id="rId13"/>
    <sheet name="Hoja2" sheetId="13" state="hidden" r:id="rId14"/>
    <sheet name="Hoja4" sheetId="15" state="hidden" r:id="rId15"/>
  </sheets>
  <definedNames>
    <definedName name="_xlnm._FilterDatabase" localSheetId="0" hidden="1">'F14.1  PLANES DE MEJORAMIENT...'!$A$10:$IL$124</definedName>
    <definedName name="_xlnm._FilterDatabase" localSheetId="3" hidden="1">'F14.1  PM CGR JUN_2025 SIN CUMP'!$A$11:$FB$203</definedName>
    <definedName name="_xlnm._FilterDatabase" localSheetId="4" hidden="1">'RETIRADAS CON EFECTIVIDAD'!$A$11:$FG$39</definedName>
    <definedName name="_xlnm.Print_Area" localSheetId="0">'F14.1  PLANES DE MEJORAMIENT...'!$F$10:$Y$123</definedName>
    <definedName name="_xlnm.Print_Area" localSheetId="3">'F14.1  PM CGR JUN_2025 SIN CUMP'!$A$10:$N$203</definedName>
    <definedName name="_xlnm.Print_Titles" localSheetId="0">'F14.1  PLANES DE MEJORAMIENT...'!$7:$10</definedName>
    <definedName name="_xlnm.Print_Titles" localSheetId="3">'F14.1  PM CGR JUN_2025 SIN CUMP'!$10:$11</definedName>
  </definedNames>
  <calcPr calcId="191028"/>
  <pivotCaches>
    <pivotCache cacheId="5" r:id="rId16"/>
    <pivotCache cacheId="6" r:id="rId1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5" i="50" l="1"/>
  <c r="I12" i="41" l="1"/>
  <c r="I13" i="41" s="1"/>
  <c r="H12" i="41"/>
  <c r="G12" i="41"/>
  <c r="F12" i="41"/>
  <c r="E12" i="41"/>
  <c r="D12" i="41"/>
  <c r="C12" i="41"/>
  <c r="E13" i="41" l="1"/>
  <c r="F13" i="41"/>
  <c r="G13" i="41"/>
  <c r="H13" i="41"/>
  <c r="D12" i="15" l="1"/>
  <c r="C136" i="13"/>
  <c r="C129" i="13"/>
  <c r="B121" i="13"/>
  <c r="C111" i="13"/>
  <c r="B94" i="13"/>
  <c r="B89" i="13"/>
  <c r="C83" i="13"/>
  <c r="C62" i="13"/>
  <c r="C56" i="13"/>
  <c r="B50" i="13"/>
  <c r="B40" i="13"/>
  <c r="B35" i="13"/>
  <c r="C28" i="13"/>
  <c r="C22" i="13"/>
  <c r="B13" i="4"/>
  <c r="C12" i="4" s="1"/>
  <c r="C31" i="12"/>
  <c r="D30" i="12"/>
  <c r="D29" i="12"/>
  <c r="D28" i="12"/>
  <c r="D27" i="12"/>
  <c r="D26" i="12"/>
  <c r="D25" i="12"/>
  <c r="D21" i="12"/>
  <c r="D12" i="12"/>
  <c r="B12" i="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C8" i="4" l="1"/>
  <c r="C9" i="4"/>
  <c r="C10" i="4"/>
  <c r="C11" i="4"/>
  <c r="D31" i="12"/>
  <c r="C7" i="4"/>
  <c r="C13"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K65" authorId="0" shapeId="0" xr:uid="{00000000-0006-0000-0000-000001000000}">
      <text>
        <r>
          <rPr>
            <b/>
            <sz val="9"/>
            <color indexed="81"/>
            <rFont val="Tahoma"/>
            <family val="2"/>
          </rPr>
          <t>admin:</t>
        </r>
        <r>
          <rPr>
            <sz val="9"/>
            <color indexed="81"/>
            <rFont val="Tahoma"/>
            <family val="2"/>
          </rPr>
          <t xml:space="preserve">
son 52</t>
        </r>
      </text>
    </comment>
    <comment ref="K83" authorId="0" shapeId="0" xr:uid="{00000000-0006-0000-0000-000002000000}">
      <text>
        <r>
          <rPr>
            <b/>
            <sz val="9"/>
            <color indexed="81"/>
            <rFont val="Tahoma"/>
            <family val="2"/>
          </rPr>
          <t>admin:</t>
        </r>
        <r>
          <rPr>
            <sz val="9"/>
            <color indexed="81"/>
            <rFont val="Tahoma"/>
            <family val="2"/>
          </rPr>
          <t xml:space="preserve">
son 52</t>
        </r>
      </text>
    </comment>
    <comment ref="K84" authorId="0" shapeId="0" xr:uid="{00000000-0006-0000-0000-000003000000}">
      <text>
        <r>
          <rPr>
            <b/>
            <sz val="9"/>
            <color indexed="81"/>
            <rFont val="Tahoma"/>
            <family val="2"/>
          </rPr>
          <t>admin:</t>
        </r>
        <r>
          <rPr>
            <sz val="9"/>
            <color indexed="81"/>
            <rFont val="Tahoma"/>
            <family val="2"/>
          </rPr>
          <t xml:space="preserve">
son 52</t>
        </r>
      </text>
    </comment>
    <comment ref="H85" authorId="0" shapeId="0" xr:uid="{00000000-0006-0000-0000-000004000000}">
      <text>
        <r>
          <rPr>
            <b/>
            <sz val="9"/>
            <color indexed="81"/>
            <rFont val="Tahoma"/>
            <family val="2"/>
          </rPr>
          <t>admin:</t>
        </r>
        <r>
          <rPr>
            <sz val="9"/>
            <color indexed="81"/>
            <rFont val="Tahoma"/>
            <family val="2"/>
          </rPr>
          <t xml:space="preserve">
son 52</t>
        </r>
      </text>
    </comment>
    <comment ref="K85" authorId="0" shapeId="0" xr:uid="{00000000-0006-0000-0000-000005000000}">
      <text>
        <r>
          <rPr>
            <b/>
            <sz val="9"/>
            <color indexed="81"/>
            <rFont val="Tahoma"/>
            <family val="2"/>
          </rPr>
          <t>admin:</t>
        </r>
        <r>
          <rPr>
            <sz val="9"/>
            <color indexed="81"/>
            <rFont val="Tahoma"/>
            <family val="2"/>
          </rPr>
          <t xml:space="preserve">
son 52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F14" authorId="0" shapeId="0" xr:uid="{00000000-0006-0000-0300-000001000000}">
      <text>
        <r>
          <rPr>
            <b/>
            <sz val="9"/>
            <color indexed="81"/>
            <rFont val="Tahoma"/>
            <family val="2"/>
          </rPr>
          <t>admin:</t>
        </r>
        <r>
          <rPr>
            <sz val="9"/>
            <color indexed="81"/>
            <rFont val="Tahoma"/>
            <family val="2"/>
          </rPr>
          <t xml:space="preserve">
son 52</t>
        </r>
      </text>
    </comment>
    <comment ref="I14" authorId="0" shapeId="0" xr:uid="{00000000-0006-0000-0300-000002000000}">
      <text>
        <r>
          <rPr>
            <b/>
            <sz val="9"/>
            <color indexed="81"/>
            <rFont val="Tahoma"/>
            <family val="2"/>
          </rPr>
          <t>admin:</t>
        </r>
        <r>
          <rPr>
            <sz val="9"/>
            <color indexed="81"/>
            <rFont val="Tahoma"/>
            <family val="2"/>
          </rPr>
          <t xml:space="preserve">
son 52</t>
        </r>
      </text>
    </comment>
    <comment ref="I134" authorId="0" shapeId="0" xr:uid="{00000000-0006-0000-0300-000003000000}">
      <text>
        <r>
          <rPr>
            <b/>
            <sz val="9"/>
            <color rgb="FF000000"/>
            <rFont val="Tahoma"/>
            <family val="2"/>
          </rPr>
          <t>admin:</t>
        </r>
        <r>
          <rPr>
            <sz val="9"/>
            <color rgb="FF000000"/>
            <rFont val="Tahoma"/>
            <family val="2"/>
          </rPr>
          <t xml:space="preserve">
</t>
        </r>
        <r>
          <rPr>
            <sz val="9"/>
            <color rgb="FF000000"/>
            <rFont val="Tahoma"/>
            <family val="2"/>
          </rPr>
          <t>son 52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I17" authorId="0" shapeId="0" xr:uid="{00000000-0006-0000-0400-000001000000}">
      <text>
        <r>
          <rPr>
            <b/>
            <sz val="9"/>
            <color indexed="81"/>
            <rFont val="Tahoma"/>
            <family val="2"/>
          </rPr>
          <t>admin:</t>
        </r>
        <r>
          <rPr>
            <sz val="9"/>
            <color indexed="81"/>
            <rFont val="Tahoma"/>
            <family val="2"/>
          </rPr>
          <t xml:space="preserve">
son 52</t>
        </r>
      </text>
    </comment>
    <comment ref="I18" authorId="0" shapeId="0" xr:uid="{00000000-0006-0000-0400-000002000000}">
      <text>
        <r>
          <rPr>
            <b/>
            <sz val="9"/>
            <color indexed="81"/>
            <rFont val="Tahoma"/>
            <family val="2"/>
          </rPr>
          <t>admin:</t>
        </r>
        <r>
          <rPr>
            <sz val="9"/>
            <color indexed="81"/>
            <rFont val="Tahoma"/>
            <family val="2"/>
          </rPr>
          <t xml:space="preserve">
son 52</t>
        </r>
      </text>
    </comment>
  </commentList>
</comments>
</file>

<file path=xl/sharedStrings.xml><?xml version="1.0" encoding="utf-8"?>
<sst xmlns="http://schemas.openxmlformats.org/spreadsheetml/2006/main" count="4427" uniqueCount="1423">
  <si>
    <t>Tipo Modalidad</t>
  </si>
  <si>
    <t>M-3: PLAN DE MEJORAMIENTO</t>
  </si>
  <si>
    <t>Formulario</t>
  </si>
  <si>
    <t>F14.1: PLANES DE MEJORAMIENTO - ENTIDADES</t>
  </si>
  <si>
    <t>Moneda Informe</t>
  </si>
  <si>
    <t>Entidad</t>
  </si>
  <si>
    <t>Fecha</t>
  </si>
  <si>
    <t>Periodicidad</t>
  </si>
  <si>
    <t>AVANCE PROCESOS SEGUIMIENTO 02-06-2022</t>
  </si>
  <si>
    <t>HALLAZGOS</t>
  </si>
  <si>
    <t>ACCIONES</t>
  </si>
  <si>
    <t>DESCRIPCIÓN DEL HALLAZGO</t>
  </si>
  <si>
    <t>CAUSA DEL HALLAZGO</t>
  </si>
  <si>
    <t>ACCIÓN DE MEJORA</t>
  </si>
  <si>
    <t>ACTIVIDADES / DESCRIPCIÓN</t>
  </si>
  <si>
    <t>ACTIVIDADES / UNIDAD DE MEDIDA</t>
  </si>
  <si>
    <t>ACTIVIDADES / CANTIDADES UNIDAD DE MEDIDA</t>
  </si>
  <si>
    <t>ACTIVIDADES / FECHA DE INICIO</t>
  </si>
  <si>
    <t>ACTIVIDADES / FECHA DE TERMINACIÓN</t>
  </si>
  <si>
    <t>ACTIVIDADES / PLAZO EN SEMANAS</t>
  </si>
  <si>
    <t>RESPONSABLE</t>
  </si>
  <si>
    <t>OBSERVACIONES SEGUIMIENTO A 30 DE JUNIO DE 2022 OCI</t>
  </si>
  <si>
    <t>% AVANCE DE LA OFICINA DE CONTROL INTERNO PRESENTADO AL SIRECI 30 DE JUNIO 2022</t>
  </si>
  <si>
    <t>DEPENDENCIA RESPONSABLE</t>
  </si>
  <si>
    <t>% AVANCE DE LA OFICINA DE CONTROL INTERNO PRESENTADO AL SIRECI 30 DE DICIEMBRE 2022</t>
  </si>
  <si>
    <t>OBSERVACIONES SEGUIMIENTO A 31 DE DICIEMBRE DE 2022</t>
  </si>
  <si>
    <t>Estado</t>
  </si>
  <si>
    <t>AVANCE INFORMADO AL 28 DE DICIEMBRE 2022</t>
  </si>
  <si>
    <t>AVANCE CON EVIDENCIAS CARGADAS AL 18 DE ENERO DE 2023</t>
  </si>
  <si>
    <t>CANTIDAD ó  (%) DE AVANCE FÍSICO DE EJECUCIÓN DEPENDENCIAS AL 30 DE JUNIO 2023</t>
  </si>
  <si>
    <t>ACTIVIDADES EJECUTADAS POR LAS DEPENDENCIAS AL 30 DE JUNIO DE 2023</t>
  </si>
  <si>
    <t xml:space="preserve">   MONITOREO  REALIZADO POR EL PROCESO DE GESTION Y ANALISIS Y MEJORA CONTINUA CORTE 30 DE JUNIO 2023, REALIZADO EL 6 DE JULIO DE 2023</t>
  </si>
  <si>
    <t>% AVANCE DE LA OFICINA DE CONTROL INTERNO PRESENTADO AL SIRECI 30 DE JUNIO  2023</t>
  </si>
  <si>
    <t>Observaciones por parte de la OCI</t>
  </si>
  <si>
    <t>AVANCES</t>
  </si>
  <si>
    <t>EVIDENCIAS</t>
  </si>
  <si>
    <t>SEGUIMIENTO OCI</t>
  </si>
  <si>
    <r>
      <t xml:space="preserve">Hallazgo No. 01 de 2020 Entrega kit de bioseguridad, Contratos 188 y 213 de 2020. Administrativo con presunta incidencia disciplinaria y para indagación
preliminar. (A-D-IP)
</t>
    </r>
    <r>
      <rPr>
        <sz val="11"/>
        <color indexed="8"/>
        <rFont val="Arial"/>
        <family val="2"/>
      </rPr>
      <t xml:space="preserve">
Entrega de los bienes y/o servicios adquiridos a los diferentes cuerpos de Bomberos del PAIS, sin las respectivas actas de entrega. Diferencias en  56 termómetros infrarrojos entre la cantidad total adquirida y el total entregados a los cuerpos de bomberos.
</t>
    </r>
    <r>
      <rPr>
        <b/>
        <u/>
        <sz val="11"/>
        <color indexed="8"/>
        <rFont val="Arial"/>
        <family val="2"/>
      </rPr>
      <t xml:space="preserve">
</t>
    </r>
  </si>
  <si>
    <t>Deficiencias en la aplicación del control establecido para la Administración y entrega de los bienes y/o servicios adquiridos a través de los Contratos suscritos con ocasión de la urgencia manifiesta para el suministro de elementos e insumos de Bioseguridad a suministrar a los diferentes cuerpos de bomberos del país para la prevención, contención y mitigación de los efectos de la pandemia del Coronavirus – COVID 19</t>
  </si>
  <si>
    <t xml:space="preserve">Implementar acciones de  control de los bienes y / servicios adquiridos y  entregados </t>
  </si>
  <si>
    <t>Consolidar las actas faltantes de los kit de bioseguridad entregados a los CB.</t>
  </si>
  <si>
    <t>Actas de entrega</t>
  </si>
  <si>
    <t>111</t>
  </si>
  <si>
    <t>Dirección General-Subdirección Estratégica y de Coordinación Bomberil-Subdirección Administrativa y Financiera-Gestión Administrativa</t>
  </si>
  <si>
    <r>
      <rPr>
        <b/>
        <sz val="11"/>
        <rFont val="Arial"/>
        <family val="2"/>
      </rPr>
      <t>La acción de mejora finalizó el 31 de marzo de 2022.</t>
    </r>
    <r>
      <rPr>
        <sz val="11"/>
        <rFont val="Arial"/>
        <family val="2"/>
      </rPr>
      <t xml:space="preserve">
Se consolidaron las 111 actas de entrega faltantes de los Kit de seguridad entregados a los CB.
</t>
    </r>
    <r>
      <rPr>
        <b/>
        <sz val="11"/>
        <rFont val="Arial"/>
        <family val="2"/>
      </rPr>
      <t>Por lo tanto, se ha dado cumplimiento a la acción de mejora establecida en el Plan de Mejoramiento.</t>
    </r>
  </si>
  <si>
    <t>Almacén-Administrativa</t>
  </si>
  <si>
    <r>
      <rPr>
        <b/>
        <sz val="11"/>
        <rFont val="Arial"/>
        <family val="2"/>
      </rPr>
      <t>La acción de mejora finalizó el 31 de marzo de 2022.</t>
    </r>
    <r>
      <rPr>
        <sz val="11"/>
        <rFont val="Arial"/>
        <family val="2"/>
      </rPr>
      <t xml:space="preserve">
En el primer trimestre de 2022, se consolidaron las 111 actas de entrega faltantes de los Kit de seguridad entregados a los CB.
</t>
    </r>
    <r>
      <rPr>
        <b/>
        <sz val="11"/>
        <rFont val="Arial"/>
        <family val="2"/>
      </rPr>
      <t>Por lo tanto, se dio cumplimiento a la acción de mejora establecida en el Plan de Mejoramiento.</t>
    </r>
  </si>
  <si>
    <t>CUMPLIDA</t>
  </si>
  <si>
    <t>SI</t>
  </si>
  <si>
    <t xml:space="preserve">Teniendo encuenta el ultimo reporte que realizo la oficina de control interno con corte a 31 de diciembre 2022, en el primer trimestre de 2022, se consolidaron las 111 actas de entrega faltantes de los Kit de seguridad entregados a los CB, por lo tanto se dio cumplimiento a la accion de mejora establecida en el plan de mejoramiento, es de anotar que el proceso de gestion administrativa-almacen no realizo reporte de la accion. </t>
  </si>
  <si>
    <t>Consolidar las actas faltantes de los Termómetros que hacen parte de los kit de bioseguridad entregados a los CB</t>
  </si>
  <si>
    <t>56</t>
  </si>
  <si>
    <r>
      <rPr>
        <b/>
        <sz val="11"/>
        <color rgb="FF000000"/>
        <rFont val="Arial"/>
        <family val="2"/>
      </rPr>
      <t>La acción de mejora finalizó el 31 de marzo de 2022.</t>
    </r>
    <r>
      <rPr>
        <sz val="11"/>
        <color indexed="8"/>
        <rFont val="Arial"/>
        <family val="2"/>
      </rPr>
      <t xml:space="preserve">
Se evidenció la consolidación de las 56 actas faltantes  de la entrega de los termómetros a los CB 
</t>
    </r>
    <r>
      <rPr>
        <b/>
        <sz val="11"/>
        <color rgb="FF000000"/>
        <rFont val="Arial"/>
        <family val="2"/>
      </rPr>
      <t>Por lo tanto, se dado cumplimiento a la acción de mejora establecida en el Plan de Mejoramiento.</t>
    </r>
  </si>
  <si>
    <r>
      <rPr>
        <b/>
        <sz val="11"/>
        <rFont val="Arial"/>
        <family val="2"/>
      </rPr>
      <t>La acción de mejora finalizó el 31 de marzo de 2022.</t>
    </r>
    <r>
      <rPr>
        <sz val="11"/>
        <rFont val="Arial"/>
        <family val="2"/>
      </rPr>
      <t xml:space="preserve">
En el primer trimestre de 2022, se consolidaron las 56 actas de entrega faltantes de los Kit de seguridad entregados a los CB.
</t>
    </r>
    <r>
      <rPr>
        <b/>
        <sz val="11"/>
        <rFont val="Arial"/>
        <family val="2"/>
      </rPr>
      <t>Por lo tanto, se dio cumplimiento a la acción de mejora establecida en el Plan de Mejoramiento.</t>
    </r>
  </si>
  <si>
    <t xml:space="preserve">Teniendo encuenta el ultimo reporte que realizo la oficina de control interno con corte a 31 de diciembre 2022, en el primer trimestre de 2022, se consolidaron las 56 actas de entrega faltantes de los Kit de seguridad entregados a los CB., por lo tanto se dio cumplimiento a la accion de mejora establecida en el plan de mejoramiento, es de anotar que el proceso de gestion administrativa-almacen no realizo reporte de la accion. </t>
  </si>
  <si>
    <t>Verificar  y reorganizar las 12 actas de entrega de kits de bioseguridad las cuales presentan inconsistencias en cuanto a la ilegibilidad</t>
  </si>
  <si>
    <t>12</t>
  </si>
  <si>
    <r>
      <rPr>
        <b/>
        <sz val="11"/>
        <color rgb="FF000000"/>
        <rFont val="Arial"/>
        <family val="2"/>
      </rPr>
      <t>La acción de mejora finalizó el 31 de marzo de 2022.</t>
    </r>
    <r>
      <rPr>
        <sz val="11"/>
        <color indexed="8"/>
        <rFont val="Arial"/>
        <family val="2"/>
      </rPr>
      <t xml:space="preserve">
Las actas de los 12 KIT de Bioseguridad entregados fueron consolidas y reorganizadas así:
1.Puerto Nariño, 2.Acta aeropuerto Antonio roldan Betancourt, 3.Acta de Miraflores Boyacá, 4,Acta de San Andrés Islas, 5. Acta de aeropuerto Yariguíes, 6.Acta de Vélez Santander, 7.Acta de Padua (Fresno), 8.Acta de Villa Gorgona, 9.Acta de Queremal Dagua, 10.Acta de Ginebra, 11.Acta Aeropuerto Fabio león Bentley  y 12.Acta de Aeropuerto German Olano
</t>
    </r>
    <r>
      <rPr>
        <b/>
        <sz val="11"/>
        <color rgb="FF000000"/>
        <rFont val="Arial"/>
        <family val="2"/>
      </rPr>
      <t xml:space="preserve">
Por lo tanto, se dado cumplimiento a la acción de mejora establecida en el Plan de Mejoramiento.</t>
    </r>
  </si>
  <si>
    <r>
      <rPr>
        <b/>
        <sz val="11"/>
        <color rgb="FF000000"/>
        <rFont val="Arial"/>
        <family val="2"/>
      </rPr>
      <t>La acción de mejora finalizó el 31 de marzo de 2022.</t>
    </r>
    <r>
      <rPr>
        <sz val="11"/>
        <color indexed="8"/>
        <rFont val="Arial"/>
        <family val="2"/>
      </rPr>
      <t xml:space="preserve">
En el primer trimestre de 2022, se consolidaron las actas de los 12 KIT de Bioseguridad entregados así:
1.Puerto Nariño, 2.Acta aeropuerto Antonio roldan Betancourt, 3.Acta de Miraflores Boyacá, 4,Acta de San Andrés Islas, 5. Acta de aeropuerto Yariguíes, 6.Acta de Vélez Santander, 7.Acta de Padua (Fresno), 8.Acta de Villa Gorgona, 9.Acta de Queremal Dagua, 10.Acta de Ginebra, 11.Acta Aeropuerto Fabio león Bentley  y 12.Acta de Aeropuerto German Olano
</t>
    </r>
    <r>
      <rPr>
        <b/>
        <sz val="11"/>
        <color rgb="FF000000"/>
        <rFont val="Arial"/>
        <family val="2"/>
      </rPr>
      <t xml:space="preserve">
Por lo tanto, se dio cumplimiento a la acción de mejora establecida en el Plan de Mejoramiento.</t>
    </r>
  </si>
  <si>
    <t>Teniendo encuenta el ultimo reporte que realizo la oficina de control interno con corte a 31 de diciembre 2022, en el primer trimestre de 2022,  se consolidaron las actas de los 12 KIT de Bioseguridad entregados así:
1.Puerto Nariño, 2.Acta aeropuerto Antonio roldan Betancourt, 3.Acta de Miraflores Boyacá, 4,Acta de San Andrés Islas, 5. Acta de aeropuerto Yariguíes, 6.Acta de Vélez Santander, 7.Acta de Padua (Fresno), 8.Acta de Villa Gorgona, 9.Acta de Queremal Dagua, 10.Acta de Ginebra, 11.Acta Aeropuerto Fabio león Bentley  y 12.Acta de Aeropuerto German Olano., por lo tanto se dio cumplimiento a la accion de mejora establecida en el plan de mejoramiento, es de anotar que el proceso de gestion administrativa-almacen no realizo reporte de la accion</t>
  </si>
  <si>
    <t>Consolidar la totalidad de las actas de entrega, verificando el CB al cual fue entregado los Kits, así como la cantidad de elementos que lo componen verificando la legibilidad de las mismas.</t>
  </si>
  <si>
    <t>100%</t>
  </si>
  <si>
    <r>
      <rPr>
        <b/>
        <sz val="11"/>
        <color rgb="FF000000"/>
        <rFont val="Arial"/>
        <family val="2"/>
      </rPr>
      <t>La acción de mejora finalizó el 30 de Junio de 2022.</t>
    </r>
    <r>
      <rPr>
        <sz val="11"/>
        <color indexed="8"/>
        <rFont val="Arial"/>
        <family val="2"/>
      </rPr>
      <t xml:space="preserve">
Se realizó la revisión de las actas de entrega de los kit de Bioseguridad encontrándose:
La OCI, realizó la verificación a una muestra del 36% de las 880 actas inicialmente cargadas; es decir 317 , presentandose 19 observaciones, en los Departamentos de Antioquia, Bolivar, Boyacá, Córdoba, Cesar, Casanare, Cauca, Guaviare y Huila, las cuales fueron subsanadas. 
</t>
    </r>
    <r>
      <rPr>
        <b/>
        <sz val="11"/>
        <color rgb="FF000000"/>
        <rFont val="Arial"/>
        <family val="2"/>
      </rPr>
      <t>Por lo tanto, se dió cumplimiento a la acción de mejora establecida en el Plan de Mejoramiento</t>
    </r>
  </si>
  <si>
    <r>
      <rPr>
        <b/>
        <sz val="11"/>
        <color rgb="FF000000"/>
        <rFont val="Arial"/>
        <family val="2"/>
      </rPr>
      <t>La acción de mejora finalizó el 30 de Junio de 2022.</t>
    </r>
    <r>
      <rPr>
        <sz val="11"/>
        <color indexed="8"/>
        <rFont val="Arial"/>
        <family val="2"/>
      </rPr>
      <t xml:space="preserve">
En el Primer semestre de 2022, se realizó la revisión del 36% de las 880 actas cargadas inicialmente que hacen referencia a la entrega de los kit de Bioseguridad.
</t>
    </r>
    <r>
      <rPr>
        <b/>
        <sz val="11"/>
        <color rgb="FF000000"/>
        <rFont val="Arial"/>
        <family val="2"/>
      </rPr>
      <t>Por lo tanto, se dio cumplimiento a la acción de mejora establecida en el Plan de Mejoramiento</t>
    </r>
  </si>
  <si>
    <t>Teniendo encuenta el ultimo reporte que realizo la oficina de control interno con corte a 31 de diciembre 2022, en el primer semestre de 2022, se realizó la revisión del 36% de las 880 actas cargadas inicialmente que hacen referencia a la entrega de los kit de Bioseguridad. por lo tanto se dio cumplimiento a la accion de mejora establecida en el plan de mejoramiento, es de anotar que el proceso de gestion administrativa-almacen no realizo reporte de la accion</t>
  </si>
  <si>
    <t>Implementar el sistema de Información  ERP (Planificador de recursos empresariales), con relación al módulo de inventarios y Activos fijos,  en cuanto al seguimiento y control de las entradas y salidas de almacén.</t>
  </si>
  <si>
    <t>Implementación del Sistema del Módulo de inventarios y Activos</t>
  </si>
  <si>
    <r>
      <t xml:space="preserve">
El ERP, se encuentra implementado en la DNBC a 31 de diciembre de 2021. En la vigencia 2022, se está realizando el cargue de la información del Almacén de los meses de septiembre, octubre, noviembre y Diciembre de 2021, presentando un rezago ya que a la fecha del presente seguimiento se encuentra en el 16%. conforme se estipula en el Informe de Implementación del Sistema ERP DYNAMICS 365 BUSINESS CENTRAL, emitido por el Proceso de Gestión Administrativa.
</t>
    </r>
    <r>
      <rPr>
        <b/>
        <sz val="11"/>
        <rFont val="Arial"/>
        <family val="2"/>
      </rPr>
      <t>Por lo tanto, se ha dado cumplimiento parcialmente a la acción de mejora establecida en el Plan de Mejoramiento.</t>
    </r>
    <r>
      <rPr>
        <sz val="11"/>
        <rFont val="Arial"/>
        <family val="2"/>
      </rPr>
      <t xml:space="preserve">
</t>
    </r>
  </si>
  <si>
    <r>
      <rPr>
        <b/>
        <sz val="11"/>
        <color rgb="FF000000"/>
        <rFont val="Arial"/>
        <family val="2"/>
      </rPr>
      <t>La acción de mejora finalizó el 31 de Diciembre de 2022.</t>
    </r>
    <r>
      <rPr>
        <sz val="11"/>
        <color indexed="8"/>
        <rFont val="Arial"/>
        <family val="2"/>
      </rPr>
      <t xml:space="preserve">
El proceso de Gestión Administrativa emitió:
El 11 de noviembre de 2022, un informe de Implementación del sistema ERP DYNAMICS 365 BUSINESS CENTRAL, donde establece que durante el segundo semestre de 2022 se realizó actualización y parametrización de Entradas y salidas desde septiembre a Diciembre de 2021.
El 12 de Diciembre de 2022,  un Avance  del ERP indicando que se continua en avance al mes de Septiembre de 2021.
El 30 de Diciembre de 2022, se generó un correo electrónico donde se informa los inconvenientes presentados con el ERP y no permite su alimentación.
</t>
    </r>
    <r>
      <rPr>
        <b/>
        <sz val="11"/>
        <color rgb="FF000000"/>
        <rFont val="Arial"/>
        <family val="2"/>
      </rPr>
      <t>Por lo tanto,  se dio cumplimiento Parcialmente a la acción de mejora establecida en el Plan de Mejoramiento, quedando la misma VENCIDA.</t>
    </r>
  </si>
  <si>
    <t>VENCIDA</t>
  </si>
  <si>
    <t>NO</t>
  </si>
  <si>
    <t>Se está finalizando el ingreso de la información de diciembre 2021, de la propiedad, planta y equipo y se corrió la depreciación en el ERP hasta octubre de 2021.
Se adjunta informe de estado a junio de 2023 de la implementación del ERP.</t>
  </si>
  <si>
    <t>De acuerdo a la unidad de medida de la actividad, el proceso de gestion administrativa presenta un informe de capacitacion y parametrizacion  del sistema ERP DYNAMICS 365 BUSINESS CENTRAL, de  fecha de 21 de junio del 2023, donde se establece que se ejecutaron las siguientes actividades: 
- Se alimentaron 14 entradas de los meses de septiembre, octubre, noviembre y diciembre del 2021 con 6.171 ítems de bienes y 47 salidas del mes de septiembre del 2021 con 7.345 ítems de bienes del activo y del inventario.
- Se realizaron reuniones con los procesos de financiera y de tecnología para evaluar el tema de la depreciación, ya que generaba diferencia en el mes de septiembre
del 2021, llegando a un acuerdo a que al final de la alimentación del ERP al año 2023 se realizan los respectivos ajustes contables.
-Durante el proceso de activación y ejecución se han presentado requerimiento de soporte técnico y mesas de trabajo para la verificaron de la información
parametrizada en el ERP, Los requerimientos solicitados a soporte técnico son:
❖ Parametrización de diarios generales de activos fijos.
❖ Parametrización de cuentas contables.
❖ Error generado por el software al momento de grabar documentos.
❖ Parametrización de la ficha para la creación del registro de inventarios.
❖ Parametrización de cuentas contables para inventarios.
❖ Registro de productos en los diarios.
❖ Verificación de información incompleta en los activos fijos del ERP.
❖ Mesas de trabajo con el área financiera para la revisión y parametrización de cuentas contables.
❖ Actualización de activos fijos y de inventario en plantillas de Distribución DNBC y FNB.
❖ Se requirió soporte técnico para revisar las diferencias que genera el sistema con las depreciaciones comparadas con las realizadas manualmente en Gestión Financiera.</t>
  </si>
  <si>
    <r>
      <rPr>
        <b/>
        <sz val="11"/>
        <rFont val="Arial"/>
        <family val="2"/>
      </rPr>
      <t>La acción de mejora finalizó el 31 de Diciembre de 2022.</t>
    </r>
    <r>
      <rPr>
        <sz val="11"/>
        <rFont val="Arial"/>
        <family val="2"/>
      </rPr>
      <t xml:space="preserve">
El proceso de Gestión Administrativa emitió:
Informe de fecha 21 de junio de 2023 de Implementación del sistema ERP DYNAMICS 365 BUSINESS CENTRAL, en el cual se indica, que: "Se alimentaron 14 entradas de los meses de septiembre, octubre, noviembre y diciembre del 2021 con 6.171 ítems de bienes y 47 salidas del mes de septiembre del 2021 con 7.345 ítems de bienes del activo y del inventario."  y, que: "está pendiente alimentar 3 salidas, 549 de octubre del 2021, 550, 551 de noviembre del año 2021, que tiene 1.512 ítems de bienes el cual toca buscar su código y alimentar uno a uno." así mismo, se indica: "En cuanto las depreciaciones, ya se realizó la del mes de septiembre y octubre, está en espera la del mes de noviembre y diciembre en cuanto se realicen las salidas mencionadas anteriormente se puede hacer el cierre de año."
Se cargaron en la carpeta de OneDrive reportes del ERP de registro de depreciaciones de los meses de septiembre y octubre de 2021, y reporte diario general del mes de septiembre de 2021. Se puede concluir que a junio 30 de 2023, no se encuentra implementado el Sistema del Módulo de inventarios y Activos.
</t>
    </r>
    <r>
      <rPr>
        <b/>
        <sz val="11"/>
        <rFont val="Arial"/>
        <family val="2"/>
      </rPr>
      <t>Por lo tanto,  No se dio cumplimiento a la acción de mejora establecida en el Plan de Mejoramiento, quedando la misma VENCIDA.</t>
    </r>
  </si>
  <si>
    <t>Generar las entradas de almacén con las correspondientes facturas emitidas por los proveedores, y remitir copia de las mismas a la Subdirección de Coordinación bomberil para realizar las Resoluciones de Adjudicación</t>
  </si>
  <si>
    <t>Ingresos de almacén</t>
  </si>
  <si>
    <t>Dirección General-Subdirección Estratégica y de Coordinación Bomberil-Subdirección Administrativa y Financiera- Gestión Administrativa</t>
  </si>
  <si>
    <r>
      <t xml:space="preserve">Se generaron 30 ingresos de almacén que comienzan desde 138 hasta el 168, evidenciándose:
Ingresos de almacén emitidos con remisión y sin factura
138 del 02 de febrero, 139 del 04 de febrero , 140 del 15 de febrero, 143 del 25 de febrero, 148 del 17 de marzo, 150 del 01 de abril y 151 del 02 de mayo 
Ingreso de almacén emitido sin remisión y sin factura
142 del 23 de febrero 
Ingresos de Almacén que no se evidencian
145 y del 153 al 166
</t>
    </r>
    <r>
      <rPr>
        <b/>
        <sz val="11"/>
        <rFont val="Arial"/>
        <family val="2"/>
      </rPr>
      <t>Por lo tanto, se ha dado cumplimiento Parcialmente a la Acción de Mejora establecida.</t>
    </r>
  </si>
  <si>
    <r>
      <rPr>
        <b/>
        <sz val="11"/>
        <color rgb="FF000000"/>
        <rFont val="Arial"/>
        <family val="2"/>
      </rPr>
      <t xml:space="preserve">La acción de mejora finalizó el 31 de Diciembre de 2022.
</t>
    </r>
    <r>
      <rPr>
        <sz val="11"/>
        <color indexed="8"/>
        <rFont val="Arial"/>
        <family val="2"/>
      </rPr>
      <t xml:space="preserve">
Se cargaron en el One Drive 38 Ingresos de Almacén, realizados en el formato de entradas de Almacén pero no generadas en el Sistema ERP
Al realizar la revisión se evidenció que los siguientes ingresos se generaron con Remisión y no la Factura de Venta: 
Agosto de 2022:  177 y 182.
Septiembre de 2022: El Archivo cargado no permite su apertura.
Octubre de 2022:  190
Noviembre de 2022: 192
Diciembre de 2022: 198,199,203,205,206, 207, 208, 212 y 213
De igual forma, se evidenció las siguientes falencias:
Los ingresos 198, 199, 200, 202, 203, 204, 205, 207, 208, 209, 210, 212, 213 no poseen firma del supervisor
No se cargaron los ingresos 201, 211, 197, 191, 181.
De los 38 ingresos cargados únicamente 13 se encuentran generadas con factura es decir el 34%
</t>
    </r>
    <r>
      <rPr>
        <b/>
        <sz val="11"/>
        <color rgb="FF000000"/>
        <rFont val="Arial"/>
        <family val="2"/>
      </rPr>
      <t>Por lo tanto,  se dio cumplimiento Parcialmente a la acción de mejora establecida en el Plan de Mejoramiento, quedando la misma VENCIDA.</t>
    </r>
  </si>
  <si>
    <t>Se adjuntan entradas de almacén de enero a junio de 2023, junto con las remisiones correspondientes</t>
  </si>
  <si>
    <t>De acuerdo a la unidad de medida de la accion de mejora, el proceso de Gestion Administrativa-almacen, se evidencia en  el ONE DRIVE 5 ingresos de almacen realizados en el formato de entradas de Almacén pero no generadas en el Sistema ERP.
Al realizar el monitoreo y aseguramiento de las evidencias se observa que los siguientes ingresos se realizaron con remision y no con factura de venta:
Consecutivo-Fecha: 
214- enero 12 de 2023
215-enero 18 de 2023
216- enero 27 de 2023
217-A -mayo 8 de 2023
224-junio 16 de 2023
De igual forma se evidencia que los siguientes ingresos no poseen firma del supervisor:
Consecutivo-Fecha
214-enero 12 de 2023
215-enero 18 de 2023
216-enero 27 de 2023</t>
  </si>
  <si>
    <r>
      <rPr>
        <b/>
        <sz val="11"/>
        <rFont val="Arial"/>
        <family val="2"/>
      </rPr>
      <t xml:space="preserve">La acción de mejora finalizó el 31 de Diciembre de 2022.
</t>
    </r>
    <r>
      <rPr>
        <sz val="11"/>
        <rFont val="Arial"/>
        <family val="2"/>
      </rPr>
      <t xml:space="preserve">
Se cargaron en el One Drive 5 Ingresos de Almacén, realizados en el formato de entradas de Almacén pero no generadas en el Sistema ERP, de los cuales no se evidenció la Factura de Venta para tres entradas: 
Enero 12 de 2023: 214.
Enero 18 de 2023: 215.
Enero 27 de 2023: 216.
Y para las 2 restantes se observa la factura de venta:
Mayo 8 de 2023:  217-A.
Junio 16 de 2023: 224.
De igual forma, se evidenciaron las siguientes falencias: Los ingresos 214, 215 y 216 no poseen firma del supervisor y no se cargaron los siguientes ingresos: 217 y del 218 al 223.
De los 5 formatos de entrada remitidos no se soportan con facturas 3 (un 60%), como se encuentra descrito en la actividad a ejecutar, ni se evidencia la remisión a la Subdirección de Coordinación Bomberil para realizar las Resoluciones de Adjudicación. De igual manera, de los 12 ingresos del semestre tan solo se verifica el cumplimiento en 2, es decir un 16,67%.
</t>
    </r>
    <r>
      <rPr>
        <b/>
        <sz val="11"/>
        <rFont val="Arial"/>
        <family val="2"/>
      </rPr>
      <t>Por lo tanto,  se dio cumplimiento Parcialmente a la acción de mejora establecida en el Plan de Mejoramiento, quedando la misma VENCIDA.</t>
    </r>
  </si>
  <si>
    <t>Faltaban 54% para llegar al 100%. Si hubiesen tenido las 12 (ingresos) bien, se otorga el 100% 
como solo hay dos de los 12 entonces sería 12 sería el 54% a cuanto equivale 2 da un 9%.
Entonces 46 más 9 da el 55%</t>
  </si>
  <si>
    <t>Generación de las resoluciones de adjudicación de los bienes entregados a los CB, las características del bien, códigos entre otros.</t>
  </si>
  <si>
    <t>Resoluciones de adjudicación</t>
  </si>
  <si>
    <t>Dirección General-Subdirección Estratégica y de Coordinación Bomberil</t>
  </si>
  <si>
    <r>
      <t xml:space="preserve">En el primer semestre de 2022, se realizaron 85 resoluciones  de adjudicación, de los bienes entregados a los diferentes cuerpos de bomberos, identificandose las características de los mismos. No obstante la resolución 080 no se encuentra firmada. Estas resoluciones son realizadadas con base en las salidas de Almacén 
</t>
    </r>
    <r>
      <rPr>
        <b/>
        <sz val="11"/>
        <rFont val="Arial"/>
        <family val="2"/>
      </rPr>
      <t>Por lo tanto, se ha dado cumplimiento a la acción de mejora establecida en el Plan de Mejoramiento.</t>
    </r>
  </si>
  <si>
    <t>Fortalecimiento Bomberil</t>
  </si>
  <si>
    <r>
      <rPr>
        <b/>
        <sz val="11"/>
        <color rgb="FF000000"/>
        <rFont val="Arial"/>
        <family val="2"/>
      </rPr>
      <t>La acción de mejora finalizó el 31 de Diciembre de 2022.</t>
    </r>
    <r>
      <rPr>
        <sz val="11"/>
        <color indexed="8"/>
        <rFont val="Arial"/>
        <family val="2"/>
      </rPr>
      <t xml:space="preserve">
Se realizó la verificación de 26 resoluciones de adjudicación y  8 comodatos, y en las mismas se identificaron las características de los bienes a entregar. No se evidencia el cargue del comodato 228 (Vehiculos y carros cisternas), por lo tanto no se logró realizar la verificación del mismo.
</t>
    </r>
    <r>
      <rPr>
        <b/>
        <sz val="11"/>
        <color rgb="FF000000"/>
        <rFont val="Arial"/>
        <family val="2"/>
      </rPr>
      <t xml:space="preserve">Por lo tanto,  se dio cumplimiento a la acción de mejora establecida en el Plan de Mejoramiento.
</t>
    </r>
  </si>
  <si>
    <t>PARCIALMENTE</t>
  </si>
  <si>
    <t>Se adjunta lista de resoluciones correspondientes al primer tirmestre en el siguiente link:
https://dnbcgovco-my.sharepoint.com/personal/claudia_quintero_dnbc_gov_co/_layouts/15/onedrive.aspx?FolderCTID=0x012000FAE069AFB9ECED4AA59ADD7FCA8ED8BD&amp;id=%2Fpersonal%2Fclaudia%5Fquintero%5Fdnbc%5Fgov%5Fco%2FDocuments%2FAVANCE%20CGR%20PRIMER%20SEMESTRE%202023%2FPM%20Vigencia%202020%2FHallazgo%201%20de%202020%20Kit%20de%20Bioseguridad%2FResoluci%C3%B3n%20de%20Adjudicaci%C3%B3n&amp;view=0</t>
  </si>
  <si>
    <t xml:space="preserve">Se evidencia un listado de las resoluciones de la vigencia 2023, no obstante el hipervinculo que direccionan al docuemnto no sirve, por lo tanto no se pudo hacer la verificacion. </t>
  </si>
  <si>
    <r>
      <rPr>
        <b/>
        <sz val="11"/>
        <rFont val="Arial"/>
        <family val="2"/>
      </rPr>
      <t>La acción de mejora finalizó el 31 de Diciembre de 2022.</t>
    </r>
    <r>
      <rPr>
        <sz val="11"/>
        <rFont val="Arial"/>
        <family val="2"/>
      </rPr>
      <t xml:space="preserve">
De enero a junio se han generado 23 resoluciones de adjudicación relacionadas en el archivo de excel, se verificaron las 23 cargadas en el OneDrive, todas conforme.
</t>
    </r>
    <r>
      <rPr>
        <b/>
        <sz val="11"/>
        <rFont val="Arial"/>
        <family val="2"/>
      </rPr>
      <t>Por lo tanto, se dio cumplimiento a la acción de mejora establecida en el Plan de Mejoramiento.</t>
    </r>
  </si>
  <si>
    <t xml:space="preserve"> CON EFECTIVIDAD</t>
  </si>
  <si>
    <t>Generación de las salidas de almacén de los bienes entregados a los CB, indicando el número de la resolución.</t>
  </si>
  <si>
    <t xml:space="preserve">Salidas de Almacén
</t>
  </si>
  <si>
    <t>Dirección General-Subdirección Administrativa y Financiera-Gestión Administrativa</t>
  </si>
  <si>
    <r>
      <t xml:space="preserve">Durante el primer Semestre de 2022, se generaron 202 salidas de almacen de las cuales 4 fueron anuladas, 54 se encuentran sin resolución de adjudicación y con resolución de adjudicación 144.
Las salidas de almacén se continuan realizando manualmente, sin dar aplicación al aplicativo ERP.
Se evidenció que 49 salidas en algunos de sus elementos no poseen serial ni placa de la DNBC asi:  552,572,573,574,577,583,584,585,586,588,589,590,639,640,641,642,643,648,649,650,651,653,654,655,656,657,658,662,663,675,676,677,678,679,680,682,684,685,686,687,688,713,730,734,735,736,741,742,744.
De igual forma, en las salidas 629, 645,647 y 715 se unieron los elementos en un solo valor unitario y valor total.
</t>
    </r>
    <r>
      <rPr>
        <b/>
        <sz val="11"/>
        <rFont val="Arial"/>
        <family val="2"/>
      </rPr>
      <t>Por lo tanto, se ha dado  cumplimiento Parcialmente  a la acción de mejora establecida en el Plan de Mejoramiento</t>
    </r>
  </si>
  <si>
    <r>
      <rPr>
        <b/>
        <sz val="11"/>
        <color rgb="FF000000"/>
        <rFont val="Arial"/>
        <family val="2"/>
      </rPr>
      <t xml:space="preserve">La acción de mejora finalizó el 31 de Diciembre de 2022
</t>
    </r>
    <r>
      <rPr>
        <sz val="11"/>
        <color rgb="FF000000"/>
        <rFont val="Arial"/>
        <family val="2"/>
      </rPr>
      <t xml:space="preserve">La evidencia cargada corresponde a los comodatos de la vigencia 2020 y no a la vigencia 2022 (Comodatos y resoluciones de adjudicación). 
Las salidas de almacén se continúan realizando manualmente, sin dar aplicación al aplicativo ERP
</t>
    </r>
    <r>
      <rPr>
        <b/>
        <sz val="11"/>
        <color rgb="FF000000"/>
        <rFont val="Arial"/>
        <family val="2"/>
      </rPr>
      <t xml:space="preserve">Por lo tanto,  se dio cumplimiento Parcialmente a la acción de Mejora establecida, quedando la misma VENCIDA
</t>
    </r>
    <r>
      <rPr>
        <sz val="11"/>
        <color rgb="FF000000"/>
        <rFont val="Arial"/>
        <family val="2"/>
      </rPr>
      <t xml:space="preserve">
</t>
    </r>
  </si>
  <si>
    <t>Se adjuntan salidas de almacén de 2022 y de enero a junio de 2023, indicando los números de resolución.
Aún no  de puede hacer uso del aplicativo ERP debido a que no se ha finalizado el cargue de información.</t>
  </si>
  <si>
    <t>Se evidencia en el ONE drive 430 saidas de almacen de la vigencia 2022, presentandose las siguientes falencias:
- mas del 50% de las salidas no cuentan con el numero de resolucion y/o munero de comodato.
-Asi mismo, de las 161 salidas de almacen de la vigencia 2023 estan se encuentran bien.
Es de anotar que las salidas de almacen se continuan realizando manualmente, sin dar aplicabilidad al aplicativo ERP</t>
  </si>
  <si>
    <r>
      <rPr>
        <b/>
        <sz val="11"/>
        <rFont val="Arial"/>
        <family val="2"/>
      </rPr>
      <t xml:space="preserve">La acción de mejora finalizó el 31 de Diciembre de 2022
</t>
    </r>
    <r>
      <rPr>
        <sz val="11"/>
        <rFont val="Arial"/>
        <family val="2"/>
      </rPr>
      <t xml:space="preserve">Se revisaron las evidencias cargadas para la vigencia 2023, las cuales corresponden a 131 salidas de almacen, así: 12 de enero, 4 de febrero, 105 de marzo, 6 de abril, 1 de mayo y 3 de junio, de las cuales en 4 (1169, 1171, 1176 y 1182) no se relaciona resolución, ni comodato.  Se observa que en la resolución 1287, la fecha de salida es anterior a la fecha de expedición de la resolución relacionada, incumpliendo así lo estipulado en la descripción de la actividad 8 del procedimiento Gestión de bienes, el cual indica: </t>
    </r>
    <r>
      <rPr>
        <sz val="10"/>
        <rFont val="Arial"/>
        <family val="2"/>
      </rPr>
      <t xml:space="preserve">"Se verifica la solicitud realizada con el contrato de comodato o Resolución de Adjudicación realizada, de no encontrar diferencias se realiza el registro de salida de almacén en el ERP de la entidad y se alista los bienes a entregar". </t>
    </r>
    <r>
      <rPr>
        <sz val="11"/>
        <rFont val="Arial"/>
        <family val="2"/>
      </rPr>
      <t xml:space="preserve">Por lo tanto, la salida de almacén no se puede realizar hasta que no se cuente con la resolución de adjudicación para hacer la verificación respectiva.
Las salidas de almacén se continúan realizando manualmente, sin dar aplicación al aplicativo ERP.
</t>
    </r>
    <r>
      <rPr>
        <b/>
        <sz val="11"/>
        <rFont val="Arial"/>
        <family val="2"/>
      </rPr>
      <t>Por lo tanto, la acción de mejora establecida en el Plan de Mejoramiento, no tiene efectividad al corte 30 de junio de 2023.</t>
    </r>
  </si>
  <si>
    <t>SIN EFECTIVIDAD</t>
  </si>
  <si>
    <t>Iniciar las acciones  disciplinarias a que haya lugar por el incumplimiento a los procedimientos y manuales establecidos por la entidad</t>
  </si>
  <si>
    <t>Acciones adelantadas</t>
  </si>
  <si>
    <t>Dirección General-Subdirección Administrativa y Financiera-Asuntos disciplinarios</t>
  </si>
  <si>
    <r>
      <t xml:space="preserve">Mediante las actas No. 01, 02 y 03 de 2022, se  realizaron mesas de trabajo con el fin de revisar la normatividad vigente y las respectiva implementación en la DNBC de la  entrada en vigencia de la ley 2094 de 2021.
De igual forma, se solicitó mediante correo electrónico de fecha  21 de abril de 2022 a la DAFP solicitando concepto para esta aplicabilidad dada la estructura que tiene la DNBC  realizó el 21 de abril de 2022.
No obstante, a la fecha no se han adelantado las  acciones disciplinarias a que haya lugar por el incumplimiento a los procedimientos y manuales establecidos por la entidad.
</t>
    </r>
    <r>
      <rPr>
        <b/>
        <sz val="11"/>
        <color rgb="FF000000"/>
        <rFont val="Arial"/>
        <family val="2"/>
      </rPr>
      <t>Por lo tanto, la acción de Mejora no presenta Avance en el Plan de Mejoramiento.</t>
    </r>
  </si>
  <si>
    <t>Asuntos Disciplinarios</t>
  </si>
  <si>
    <r>
      <rPr>
        <b/>
        <sz val="11"/>
        <color rgb="FF000000"/>
        <rFont val="Arial"/>
        <family val="2"/>
      </rPr>
      <t>La acción de mejora finalizó el 31 de Diciembre de 2022</t>
    </r>
    <r>
      <rPr>
        <sz val="11"/>
        <color indexed="8"/>
        <rFont val="Arial"/>
        <family val="2"/>
      </rPr>
      <t xml:space="preserve">
Mediante el expediente No. 002/2022 del 2 de diciembre de 2022 se realiza el auto que avoca conocimiento del proceso.
</t>
    </r>
    <r>
      <rPr>
        <b/>
        <sz val="11"/>
        <color rgb="FF000000"/>
        <rFont val="Arial"/>
        <family val="2"/>
      </rPr>
      <t>Por lo tanto, se dio cumplimiento a la acción de mejora establecida en el Plan de Mejoramiento</t>
    </r>
  </si>
  <si>
    <t>El proceso de gestion en asuntos disciplinarios, realiza modificacion de procedimiento en atencion a la implementacion de la Ley 1952, posteriormente se realiza recoleccion de evidencias y analisis de cada caso para determinar si existe merito para iniciar una investigacion disciplinaria o  no, a la fecha nos encontramos en la fase final de la investigacion de los casos para asi dar la determinacion correspondiente</t>
  </si>
  <si>
    <t>Se evidencia mediante certificacion de CERTIFICAR que la asignación de los 16 hallazgos
con incidencia disciplinaria asignados a Comjuridica Asesores SAS el pasado 20 de junio de
2023, se encuentra en proceso de revisión y calificación de mérito para dar inicio o no de la
acción disciplinaria</t>
  </si>
  <si>
    <r>
      <rPr>
        <b/>
        <sz val="11"/>
        <color rgb="FF000000"/>
        <rFont val="Arial"/>
        <family val="2"/>
      </rPr>
      <t>La acción de mejora finalizó el 31 de Diciembre de 2022</t>
    </r>
    <r>
      <rPr>
        <sz val="11"/>
        <color indexed="8"/>
        <rFont val="Arial"/>
        <family val="2"/>
      </rPr>
      <t xml:space="preserve">
</t>
    </r>
    <r>
      <rPr>
        <sz val="11"/>
        <rFont val="Arial"/>
        <family val="2"/>
      </rPr>
      <t>Se evidencia certificación de Comjurídica asesores S.A.S. de fecha 6 de julio de 2023, solicitada por la DNBC, la cual indica que:</t>
    </r>
    <r>
      <rPr>
        <sz val="9"/>
        <rFont val="Arial"/>
        <family val="2"/>
      </rPr>
      <t xml:space="preserve"> </t>
    </r>
    <r>
      <rPr>
        <sz val="10"/>
        <rFont val="Arial"/>
        <family val="2"/>
      </rPr>
      <t>"se encuentra en proceso de revisión y calificación de mérito para dar inicio o no de la acción disciplinaria".</t>
    </r>
    <r>
      <rPr>
        <sz val="11"/>
        <rFont val="Arial"/>
        <family val="2"/>
      </rPr>
      <t xml:space="preserve">
</t>
    </r>
    <r>
      <rPr>
        <sz val="11"/>
        <color indexed="8"/>
        <rFont val="Arial"/>
        <family val="2"/>
      </rPr>
      <t xml:space="preserve">
</t>
    </r>
    <r>
      <rPr>
        <b/>
        <sz val="11"/>
        <color rgb="FF000000"/>
        <rFont val="Arial"/>
        <family val="2"/>
      </rPr>
      <t>Por lo tanto, se dio cumplimiento a la acción de mejora establecida en el Plan de Mejoramiento.</t>
    </r>
  </si>
  <si>
    <r>
      <t xml:space="preserve">Hallazgo No. 02 de 2020. Gestión contractual contratación directa urgencia manifiesta - contratos 188, 189 y 213 de 2020, con presunta incidencia disciplinaria.
</t>
    </r>
    <r>
      <rPr>
        <sz val="11"/>
        <color indexed="8"/>
        <rFont val="Arial"/>
        <family val="2"/>
      </rPr>
      <t xml:space="preserve">
No se evidencia la descripción de criterios financieros, legales y económicos  en la justificación técnica, así como los  análisis de precios no poseen fecha de elaboración, ni firma. Se evidenciaron deficiencias en la supervisión de los contratos. No se está dando  cumpliendo  a los procedimientos administrativos, Procedimiento PC-AD-01 Gestión de Bienes, Procedimiento PC-GF-10 Registro de obligaciones, Procedimiento PC-GF-11 Elaborar órdenes de pago y Procedimiento PC-GF-10 Central de cuentas.
</t>
    </r>
  </si>
  <si>
    <t xml:space="preserve">Deficiencias en la aplicación de los controles  e incumplimiento de los controles establecidos en el manual de supervisión,  el presunto incumplimiento de los procedimientos administrativos, Procedimiento PC-AD-01 Gestión de Bienes, Procedimiento PC-GF-10 Registro de obligaciones, Procedimiento PC-GF-11 Elaborar órdenes de pago y Procedimiento PC-GF-10 Central de cuentas. Falta de aplicación de las directrices emanadas por los Órganos de Control  
</t>
  </si>
  <si>
    <t>Generar  acciones de supervisión y control de los bienes recibidos y entregados, así como en la cancelación de los compromisos adquiridos</t>
  </si>
  <si>
    <t>Cuando se presenten situaciones atípicas que generen la declaratoria de Urgencia Manifiesta, se acataran las directrices impartidas por los órganos de control y vigilancia</t>
  </si>
  <si>
    <t>Directrices Órganos de Control</t>
  </si>
  <si>
    <t>Dirección General-Subdirección Estratégica y de Coordinación Bomberil-Subdirección Administrativa y Financiera-Gestión Contractual</t>
  </si>
  <si>
    <r>
      <t xml:space="preserve">Se realizó acta del 03 de junio de 2022, donde el responsable del Proceso de Gestión Contractual certifica que de enero a mayo de 2022,  no se han presentado situaciones atipicas que generen la declaratoria de Urgencia Manifiesta en la contratación efectuada, por parte de la DNBC y que la DNBC acatara las directrices impartidas por los Organos de Control y Vigilancia
</t>
    </r>
    <r>
      <rPr>
        <b/>
        <sz val="11"/>
        <rFont val="Arial"/>
        <family val="2"/>
      </rPr>
      <t>Por lo tanto, se ha dado cumplimiento parcialmente a la acción de mejora establecida en el Plan de Mejoramiento.</t>
    </r>
  </si>
  <si>
    <t>Contratación</t>
  </si>
  <si>
    <r>
      <rPr>
        <b/>
        <sz val="11"/>
        <color rgb="FF000000"/>
        <rFont val="Arial"/>
        <family val="2"/>
      </rPr>
      <t>La acción de mejora finalizó el 31 de Diciembre de 2022</t>
    </r>
    <r>
      <rPr>
        <sz val="11"/>
        <color indexed="8"/>
        <rFont val="Arial"/>
        <family val="2"/>
      </rPr>
      <t xml:space="preserve">
Se emitió certificación  por parte del Proceso de Gestión Contractual y la Subdirección Administrativa y Financiera, el día 28 de diciembre de 2022, donde  se establece  que </t>
    </r>
    <r>
      <rPr>
        <sz val="11"/>
        <color rgb="FF000000"/>
        <rFont val="Arial"/>
        <family val="2"/>
      </rPr>
      <t xml:space="preserve">no se han presentado situaciones atipicas que generen la declaratoria de urgencia manifiesta en la contratacion efectuada por la oficina de GESTION CONTRACTUAL y que asi mismo, se acatan las directices impartidas en la normatividad vigente y por los organos de control y vigilancia.
</t>
    </r>
    <r>
      <rPr>
        <sz val="11"/>
        <color indexed="8"/>
        <rFont val="Arial"/>
        <family val="2"/>
      </rPr>
      <t xml:space="preserve">
</t>
    </r>
    <r>
      <rPr>
        <b/>
        <sz val="11"/>
        <color rgb="FF000000"/>
        <rFont val="Arial"/>
        <family val="2"/>
      </rPr>
      <t>Por lo tanto, se dio cumplimiento a la acción de mejora establecida en el Plan de Mejoramiento</t>
    </r>
  </si>
  <si>
    <t xml:space="preserve">Se aporta certificación expedida de forma conjunta por el Subdirector Admministrativo y Financiero y el Lider de Gestión Contractual en el que se indica que en el periodo no existió declaración de urgencia manifiesta. </t>
  </si>
  <si>
    <t>El proceso de gestion contractual con corte a 7 de julio no resporto seguimiento ni evidencia de la ejecucion de la actividad</t>
  </si>
  <si>
    <r>
      <rPr>
        <b/>
        <sz val="11"/>
        <color rgb="FF000000"/>
        <rFont val="Arial"/>
        <family val="2"/>
      </rPr>
      <t>La acción de mejora finalizó el 31 de Diciembre de 2022</t>
    </r>
    <r>
      <rPr>
        <sz val="11"/>
        <color indexed="8"/>
        <rFont val="Arial"/>
        <family val="2"/>
      </rPr>
      <t xml:space="preserve">
</t>
    </r>
    <r>
      <rPr>
        <sz val="11"/>
        <rFont val="Arial"/>
        <family val="2"/>
      </rPr>
      <t xml:space="preserve">
Se emitió certificación  por parte del Proceso de Gestión Contractual y la Subdirección Administrativa y Financiera, el día 04 de julio de 2023, Certificando el periodo comprendido entre el 01 de enero al 30 de junio de 2023, estableciendo que no se han presentado situaciones que generen la declaratoria de urgencia manifiesta en la contratacion efectuada por la oficina de GESTION CONTRACTUAL.
</t>
    </r>
    <r>
      <rPr>
        <sz val="11"/>
        <color rgb="FFFF0000"/>
        <rFont val="Arial"/>
        <family val="2"/>
      </rPr>
      <t xml:space="preserve">
</t>
    </r>
    <r>
      <rPr>
        <b/>
        <sz val="11"/>
        <color rgb="FF000000"/>
        <rFont val="Arial"/>
        <family val="2"/>
      </rPr>
      <t>Por lo tanto, se dio cumplimiento a la acción de mejora establecida en el Plan de Mejoramiento</t>
    </r>
  </si>
  <si>
    <t>Implementación en los documentos elaborados por el proceso de Gestión Contractual,  de la fecha de la elaboración, del nombre de quien lo elaboró, nombre quien lo revisa y lo aprueba.</t>
  </si>
  <si>
    <t>Documentos elaborados</t>
  </si>
  <si>
    <r>
      <t xml:space="preserve">Se evidencia que se estableció en las Certificaciones de contratos, resoluciones de adjudicación  y los contratos  la fecha de elaboración, el nombre de fecha de la elaboración, del nombre de quien lo elaboró,  nombre quien lo revisa y el nombre de quien  lo aprueba (firmante), Evidencia: Contrato 038 de 2022, Resolución de adjudicación No. 172 de 2022, Contratos  No. 137 y 138 de 2022 . No obstante, estos documentos no han sido incorporados al SIGE
</t>
    </r>
    <r>
      <rPr>
        <b/>
        <sz val="11"/>
        <rFont val="Arial"/>
        <family val="2"/>
      </rPr>
      <t>Por lo tanto, se ha dado cumplimiento a la acción de mejora establecida en el Plan de Mejoramiento.</t>
    </r>
  </si>
  <si>
    <r>
      <rPr>
        <b/>
        <sz val="11"/>
        <color rgb="FF000000"/>
        <rFont val="Arial"/>
        <family val="2"/>
      </rPr>
      <t>La acción de mejora finalizó el 31 de Diciembre de 2022</t>
    </r>
    <r>
      <rPr>
        <sz val="11"/>
        <color indexed="8"/>
        <rFont val="Arial"/>
        <family val="2"/>
      </rPr>
      <t xml:space="preserve">
El Proceso de Gestión Contractual cargó en el One Drive 55 estudios Previos  de  contratos de prestación de servicios evidenciandose que 19 no poseen firma de quien los elaboró o revisó esto equivale al 35%.
</t>
    </r>
    <r>
      <rPr>
        <b/>
        <sz val="11"/>
        <color rgb="FF000000"/>
        <rFont val="Arial"/>
        <family val="2"/>
      </rPr>
      <t>Por lo tanto, se dio cumplimiento Parcialmente a la acción de mejora establecida en el Plan de Mejoramiento, quedando la misma VENCIDA</t>
    </r>
  </si>
  <si>
    <t xml:space="preserve">Se carga muestra contratos suscritos por la DNBC entre 1 enero y 30 de junio de 2023, donde se evidencia la implementación del flujo de aprobación, no obstante lo anterior el modelo del documento no se encuentra formalizado en el sistema de Gestión. </t>
  </si>
  <si>
    <r>
      <rPr>
        <b/>
        <sz val="11"/>
        <color rgb="FF000000"/>
        <rFont val="Arial"/>
        <family val="2"/>
      </rPr>
      <t>La acción de mejora finalizó el 31 de Diciembre de 2022</t>
    </r>
    <r>
      <rPr>
        <sz val="11"/>
        <color indexed="8"/>
        <rFont val="Arial"/>
        <family val="2"/>
      </rPr>
      <t xml:space="preserve">
</t>
    </r>
    <r>
      <rPr>
        <sz val="11"/>
        <rFont val="Arial"/>
        <family val="2"/>
      </rPr>
      <t xml:space="preserve">
El Proceso de Gestión Contractual cargó en el One Drive, la evidencia de los Estudios Previos donde se puede apreciar la acción de mejora que establece la Implementación en los documentos elaborados por el proceso de Gestión Contractual,  el  nombre de quien lo elaboró, nombre quien lo revisa y lo aprueba.
</t>
    </r>
    <r>
      <rPr>
        <sz val="11"/>
        <color indexed="8"/>
        <rFont val="Arial"/>
        <family val="2"/>
      </rPr>
      <t xml:space="preserve">
</t>
    </r>
    <r>
      <rPr>
        <b/>
        <sz val="11"/>
        <color rgb="FF000000"/>
        <rFont val="Arial"/>
        <family val="2"/>
      </rPr>
      <t>Por lo tanto, se dio cumplimiento a la acción de mejora establecida en el Plan de Mejoramiento.</t>
    </r>
  </si>
  <si>
    <t>Actualizar el manual de contratación con capitulo especial que incluya la  Urgencia Manifiesta acatando la normatividad  de las directrices impartidas por los órganos de control y vigilancia.</t>
  </si>
  <si>
    <t>Manual de contratación actualizado</t>
  </si>
  <si>
    <t>Dirección General-Subdirección Administrativa y Financiera-Gestión Contractual</t>
  </si>
  <si>
    <r>
      <t xml:space="preserve">La acción de mejora finalizó el 30 de Junio de 2022.
</t>
    </r>
    <r>
      <rPr>
        <sz val="11"/>
        <color rgb="FF000000"/>
        <rFont val="Arial"/>
        <family val="2"/>
      </rPr>
      <t xml:space="preserve">La DNBC, adoptó por medio de la resolución 345 del 13 de junio de 2022 el Manual de Contratación de la DNBC, Código MN-CO-01 Versión 2, en el cual se estableció en el numeral 2,5,1 la Urgencia Manifiesta, asi:  Es de advertir que la entidad acogerá además de las normas vigentes las circulares y actos administrativos de carácter vinculante expedidos por la presidencia de la república y los órganos de control. </t>
    </r>
    <r>
      <rPr>
        <b/>
        <sz val="11"/>
        <color indexed="8"/>
        <rFont val="Arial"/>
        <family val="2"/>
      </rPr>
      <t xml:space="preserve">
Por lo tanto, se dado cumplimiento a la acción de mejora establecida en el Plan de Mejoramiento.
</t>
    </r>
  </si>
  <si>
    <r>
      <t xml:space="preserve">La acción de mejora finalizó el 30 de Junio de 2022.
</t>
    </r>
    <r>
      <rPr>
        <sz val="11"/>
        <color rgb="FF000000"/>
        <rFont val="Arial"/>
        <family val="2"/>
      </rPr>
      <t xml:space="preserve">En el primer semestre  de 2022 la DNBC, adoptó por medio de la resolución 345 del 13 de junio de 2022 el Manual de Contratación de la DNBC, Código MN-CO-01 Versión 2, en el cual se estableció en el numeral 2,5,1 la Urgencia Manifiesta, asi:  Es de advertir que la entidad acogerá además de las normas vigentes las circulares y actos administrativos de carácter vinculante expedidos por la presidencia de la república y los órganos de control. </t>
    </r>
    <r>
      <rPr>
        <b/>
        <sz val="11"/>
        <color indexed="8"/>
        <rFont val="Arial"/>
        <family val="2"/>
      </rPr>
      <t xml:space="preserve">
Por lo tanto, se dio cumplimiento a la acción de mejora establecida en el Plan de Mejoramiento.
</t>
    </r>
  </si>
  <si>
    <t xml:space="preserve">Se aporta copia de Manual de Contratación Código MN-CO-01 Versión 2, adoptado por medio de Resolución 345 del 23 de junio de 2022. </t>
  </si>
  <si>
    <r>
      <t xml:space="preserve">La acción de mejora finalizó el 30 de Junio de 2022.
</t>
    </r>
    <r>
      <rPr>
        <sz val="11"/>
        <color rgb="FF000000"/>
        <rFont val="Arial"/>
        <family val="2"/>
      </rPr>
      <t xml:space="preserve">En el primer semestre  de 2022 la DNBC, adoptó por medio de la resolución 345 del 13 de junio de 2022 el Manual de Contratación de la DNBC, Código MN-CO-01 Versión 2, en el cual se estableció en el numeral 2,5,1 la Urgencia Manifiesta, asi:  Es de advertir que la entidad acogerá además de las normas vigentes las circulares y actos administrativos de carácter vinculante expedidos por la presidencia de la república y los órganos de control.
</t>
    </r>
    <r>
      <rPr>
        <sz val="11"/>
        <color rgb="FFFF0000"/>
        <rFont val="Arial"/>
        <family val="2"/>
      </rPr>
      <t xml:space="preserve">
</t>
    </r>
    <r>
      <rPr>
        <b/>
        <sz val="11"/>
        <color indexed="8"/>
        <rFont val="Arial"/>
        <family val="2"/>
      </rPr>
      <t xml:space="preserve">Por lo tanto, se dio cumplimiento a la acción de mejora establecida en el Plan de Mejoramiento.
</t>
    </r>
  </si>
  <si>
    <t>Actualización del Manual de supervisión e incluir los Procedimientos de entrega de Bienes y Central de Cuentas.</t>
  </si>
  <si>
    <t>Manual de supervisión actualizado</t>
  </si>
  <si>
    <t>Dirección General-Subdirección Administrativa y Financiera-Gestión Contractual-Gestión Jurídica</t>
  </si>
  <si>
    <r>
      <rPr>
        <b/>
        <sz val="11"/>
        <rFont val="Arial"/>
        <family val="2"/>
      </rPr>
      <t>La acción de mejora finalizó el 30 de Junio de 2022.</t>
    </r>
    <r>
      <rPr>
        <sz val="11"/>
        <rFont val="Arial"/>
        <family val="2"/>
      </rPr>
      <t xml:space="preserve">
Se evidenció la actualización del  Manual de Supervisión e Interventoría Dirección Nacional de Bomberos, CÓDIGO MN-CO-02 VERSIÓN 2 adoptado mediante resolución 364 del 21 de junio de 2022,  incluyendose  los Procedimientos de entrega de Bienes  PC-AD-01 (numeral 5,7) y Central de Cuentas PC-GF-10 (numeral 4,2)
</t>
    </r>
    <r>
      <rPr>
        <b/>
        <sz val="11"/>
        <rFont val="Arial"/>
        <family val="2"/>
      </rPr>
      <t>Por lo tanto, se ha dado  cumplimiento a la acción de mejora establecida en el Plan de Mejoramiento.</t>
    </r>
    <r>
      <rPr>
        <sz val="11"/>
        <rFont val="Arial"/>
        <family val="2"/>
      </rPr>
      <t xml:space="preserve">
</t>
    </r>
  </si>
  <si>
    <r>
      <rPr>
        <b/>
        <sz val="11"/>
        <rFont val="Arial"/>
        <family val="2"/>
      </rPr>
      <t>La acción de mejora finalizó el 30 de Junio de 2022.</t>
    </r>
    <r>
      <rPr>
        <sz val="11"/>
        <rFont val="Arial"/>
        <family val="2"/>
      </rPr>
      <t xml:space="preserve">
En el Primer semestre de 2022,  se realizó  la actualización del  Manual de Supervisión e Interventoría Dirección Nacional de Bomberos, CÓDIGO MN-CO-02 VERSIÓN 2 adoptado mediante resolución 364 del 21 de junio de 2022,  incluyendose  los Procedimientos de entrega de Bienes  PC-AD-01 (numeral 5,7) y Central de Cuentas PC-GF-10 (numeral 4,2)
</t>
    </r>
    <r>
      <rPr>
        <b/>
        <sz val="11"/>
        <rFont val="Arial"/>
        <family val="2"/>
      </rPr>
      <t>Por lo tanto, se dio  cumplimiento a la acción de mejora establecida en el Plan de Mejoramiento.</t>
    </r>
    <r>
      <rPr>
        <sz val="11"/>
        <rFont val="Arial"/>
        <family val="2"/>
      </rPr>
      <t xml:space="preserve">
</t>
    </r>
  </si>
  <si>
    <t xml:space="preserve">Se aporta copia de Manual de Contratación Código MN-CO-02 Versión 2, adoptado por medio de Resolución 364 del 21 de junio de 2022. </t>
  </si>
  <si>
    <r>
      <rPr>
        <b/>
        <sz val="11"/>
        <rFont val="Arial"/>
        <family val="2"/>
      </rPr>
      <t>La acción de mejora finalizó el 30 de Junio de 2022.</t>
    </r>
    <r>
      <rPr>
        <sz val="11"/>
        <rFont val="Arial"/>
        <family val="2"/>
      </rPr>
      <t xml:space="preserve">
Al realizar la revisión se evidencia que el Procedimiento de Gestión de Bienes en el  Manual de Supervisión no fue actualizado con la versión vigente.
</t>
    </r>
    <r>
      <rPr>
        <b/>
        <sz val="11"/>
        <rFont val="Arial"/>
        <family val="2"/>
      </rPr>
      <t>Por lo tanto, la acción de mejora establecida en el Plan de Mejoramiento, no tiene efectividad al corte 30 de junio de 2023.</t>
    </r>
  </si>
  <si>
    <t xml:space="preserve">Taller de socialización semestral del Manual de Contratación y Supervisión </t>
  </si>
  <si>
    <t>Taller de socialización</t>
  </si>
  <si>
    <r>
      <t xml:space="preserve">A la fecha no se ha realizado el taller de socialización semestral del Manual de Contratación ni del Manual de Supervisión
</t>
    </r>
    <r>
      <rPr>
        <b/>
        <sz val="11"/>
        <rFont val="Arial"/>
        <family val="2"/>
      </rPr>
      <t xml:space="preserve">
Por lo tanto, la acción de Mejora no presenta Avance en el Plan de Mejoramiento.</t>
    </r>
  </si>
  <si>
    <r>
      <rPr>
        <b/>
        <sz val="11"/>
        <color rgb="FF000000"/>
        <rFont val="Arial"/>
        <family val="2"/>
      </rPr>
      <t>La acción de mejora finalizó el 31 de Diciembre de 2022.</t>
    </r>
    <r>
      <rPr>
        <sz val="11"/>
        <color indexed="8"/>
        <rFont val="Arial"/>
        <family val="2"/>
      </rPr>
      <t xml:space="preserve">
Se realizó un taller de socialización del manual de contratación y supervisión para el personal de Gestión Contractual el  16 de agosto  y  22 de noviembre de 2022
</t>
    </r>
    <r>
      <rPr>
        <b/>
        <sz val="11"/>
        <color rgb="FF000000"/>
        <rFont val="Arial"/>
        <family val="2"/>
      </rPr>
      <t>Por lo tanto, se dio  cumplimiento a la acción de mejora establecida en el Plan de Mejoramiento.</t>
    </r>
  </si>
  <si>
    <t>OJO A TENER EN CUENTA POR CONTRATACIÓN</t>
  </si>
  <si>
    <t>En el segundo trimestre no se realizaron capacitaciones, por tal motivo se solicito realizar la actividad en el tercer trimestre.</t>
  </si>
  <si>
    <r>
      <rPr>
        <b/>
        <sz val="11"/>
        <rFont val="Arial"/>
        <family val="2"/>
      </rPr>
      <t>La acción de mejora finalizó el 31 de Diciembre de 2022.</t>
    </r>
    <r>
      <rPr>
        <sz val="11"/>
        <rFont val="Arial"/>
        <family val="2"/>
      </rPr>
      <t xml:space="preserve">
De enero a junio de 2023 no se ha realizado taller  de socialización del manual de contratación y supervisión, se adjunta por parte de Gestión Contractual  presentación con los temas a tratar en el taller que se realizará en el segundo semestre de 2023, con relación a la supervisión de contratos estatales.
</t>
    </r>
    <r>
      <rPr>
        <b/>
        <sz val="11"/>
        <rFont val="Arial"/>
        <family val="2"/>
      </rPr>
      <t>Por lo tanto, la acción de mejora establecida en el Plan de Mejoramiento, no tiene efectividad al corte 30 de junio de 2023.</t>
    </r>
  </si>
  <si>
    <t>Actualización del Procedimiento de Gestión de Bienes, incluyendo la aplicabilidad del sistema ERP.</t>
  </si>
  <si>
    <t>Actualización del Procedimiento de Gestión de Bienes</t>
  </si>
  <si>
    <r>
      <t xml:space="preserve">La acción de mejora finalizó el 30 de Junio de 2022.
</t>
    </r>
    <r>
      <rPr>
        <sz val="11"/>
        <rFont val="Arial"/>
        <family val="2"/>
      </rPr>
      <t>Se evidencia la actualización del Procedimiento de Gestión de Bienes Código: PC-AD-01 Versión 4, estableciendo en el numeral 6.1 PROCEMIENTO PARA LA RECEPCIÓN Y ENTREGA DE BIENES, actividad 8 la aplicabilidad del Sistema de Información (ERP), conforme se enuncia en la acción de mejora.
Lo mismo se presenta,  en los numerales 6.2 PROCEDIMIENTO PARA LA EJECUCIÓN DE INVENTARIOS FÍSICOS Y PROPIEDAD, PLANTA Y EQUIPO-PPyE y 6.3 PROCEDIMIENTO PARA EL SEGUIMIENTO DE LA PROPIEDAD, PLANTA Y EQUIPO –PpyE EN USO DIRECTO DE LA DNBC.
De igual forma,  se estableció una Política de Operación Global que indica la aplicabilidad del ERP, en los Ingresos, Salidas y Propiedad, Planta y Equipo de la DNBC.</t>
    </r>
    <r>
      <rPr>
        <b/>
        <sz val="11"/>
        <rFont val="Arial"/>
        <family val="2"/>
      </rPr>
      <t xml:space="preserve">
Por lo tanto, se ha dado cumplimiento a la acción de mejora establecida en el Plan de Mejoramiento.
</t>
    </r>
  </si>
  <si>
    <r>
      <t xml:space="preserve">La acción de mejora finalizó el 30 de Junio de 2022.
</t>
    </r>
    <r>
      <rPr>
        <sz val="11"/>
        <rFont val="Arial"/>
        <family val="2"/>
      </rPr>
      <t>En el primer semestre de 2022, se realizó la actualización del Procedimiento de Gestión de Bienes Código: PC-AD-01 Versión 4, estableciendo en el numeral 6.1 PROCEMIENTO PARA LA RECEPCIÓN Y ENTREGA DE BIENES, actividad 8 la aplicabilidad del Sistema de Información (ERP), conforme se enuncia en la acción de mejora.
Lo mismo se presenta,  en los numerales 6.2 PROCEDIMIENTO PARA LA EJECUCIÓN DE INVENTARIOS FÍSICOS Y PROPIEDAD, PLANTA Y EQUIPO-PPyE y 6.3 PROCEDIMIENTO PARA EL SEGUIMIENTO DE LA PROPIEDAD, PLANTA Y EQUIPO –PpyE EN USO DIRECTO DE LA DNBC.
De igual forma,  se estableció una Política de Operación Global que indica la aplicabilidad del ERP, en los Ingresos, Salidas y Propiedad, Planta y Equipo de la DNBC.</t>
    </r>
    <r>
      <rPr>
        <b/>
        <sz val="11"/>
        <rFont val="Arial"/>
        <family val="2"/>
      </rPr>
      <t xml:space="preserve">
Por lo tanto, se dio cumplimiento a la acción de mejora establecida en el Plan de Mejoramiento.
</t>
    </r>
  </si>
  <si>
    <t>Actualmente existe un procedimiento de Gestión de bienes con código PC-AD-01, en su versión número 4. Aún se encuentra en proceso de actualización.</t>
  </si>
  <si>
    <t>De acuero a la unidad de medida de la actividad el proceso de Gestion administrativa- almacen durante el primer senestre de 2023 ha venido trabajando en la actualizacion del  Procedimiento de Gestión de Bienes Código: PC-AD-01 Versión 4, es de anotar que se cargo un borrador del procedimeinto,.</t>
  </si>
  <si>
    <r>
      <t xml:space="preserve">La acción de mejora finalizó el 30 de Junio de 2022.
</t>
    </r>
    <r>
      <rPr>
        <sz val="11"/>
        <rFont val="Arial"/>
        <family val="2"/>
      </rPr>
      <t>En el primer semestre de 2022, se realizó la actualización del Procedimiento de Gestión de Bienes Código: PC-AD-01 Versión 4, estableciendo en el numeral 6.1 PROCEMIENTO PARA LA RECEPCIÓN Y ENTREGA DE BIENES, actividad 8 la aplicabilidad del Sistema de Información (ERP), conforme se enuncia en la acción de mejora.
El proceso diligenció el avance  estipulando que existe un borrador de una nueva versión de modificación pero no anexó las respectivas evidencias para realizar el seguimiento por parte de la OCI, del borrador de actualización.</t>
    </r>
    <r>
      <rPr>
        <sz val="11"/>
        <color rgb="FFFF0000"/>
        <rFont val="Arial"/>
        <family val="2"/>
      </rPr>
      <t xml:space="preserve">
</t>
    </r>
    <r>
      <rPr>
        <sz val="11"/>
        <rFont val="Arial"/>
        <family val="2"/>
      </rPr>
      <t xml:space="preserve">
</t>
    </r>
    <r>
      <rPr>
        <b/>
        <sz val="11"/>
        <rFont val="Arial"/>
        <family val="2"/>
      </rPr>
      <t xml:space="preserve">Por lo tanto, la acción de mejora establecida en el Plan de Mejoramiento, no tiene efectividad al corte 30 de junio de 2023.
</t>
    </r>
  </si>
  <si>
    <t>Actualización de los Procedimientos PC-GF-10 Registro de obligaciones versión 1, procedimiento PCGF-10 Central de cuentas versión 1, en relación a la implementación de controles</t>
  </si>
  <si>
    <t>Actualización de procedimientos</t>
  </si>
  <si>
    <t>Dirección General-Subdirección Administrativa y Financiera-Gestión Financiera</t>
  </si>
  <si>
    <r>
      <t xml:space="preserve">La acción de mejora finalizó el 30 de Junio de 2022.
</t>
    </r>
    <r>
      <rPr>
        <sz val="11"/>
        <color rgb="FF000000"/>
        <rFont val="Arial"/>
        <family val="2"/>
      </rPr>
      <t xml:space="preserve">Se actualizaron los Procedimientos PC-GF-12 Registro de Obligaciones Versión 2, PC-GF-10 Central de Cuentas Versión 2, PC-GF-11 Elaborar Ordenes de Pago.
De igual forma, se actualizaron los  siguientes Formatos:
FO-GF-10-01 Versión 4 Lista de chequeo para la recepción y trámites de cuentas para pago.
FO-GF-10-02 Versión 4 Informe de Actividades
FO-GF-10-03 Versión 4 Formato Informe mensual y/o periodico de supervisión
FO-GF-10-06 Versión 4 Paz y salvo contratistas
FO-GF-10-08 Versión 2 Informe de Seguimiento Supervisor
</t>
    </r>
    <r>
      <rPr>
        <b/>
        <sz val="11"/>
        <color indexed="8"/>
        <rFont val="Arial"/>
        <family val="2"/>
      </rPr>
      <t xml:space="preserve">
Por lo tanto, se ha dado cumplimiento a la acción de mejora establecida en el Plan de Mejoramiento.
</t>
    </r>
  </si>
  <si>
    <t>Financiera</t>
  </si>
  <si>
    <r>
      <t xml:space="preserve">La acción de mejora finalizó el 30 de Junio de 2022.
</t>
    </r>
    <r>
      <rPr>
        <sz val="11"/>
        <color rgb="FF000000"/>
        <rFont val="Arial"/>
        <family val="2"/>
      </rPr>
      <t xml:space="preserve">En el primer semestre de 2022, se actualizaron los Procedimientos PC-GF-12 Registro de Obligaciones Versión 2, PC-GF-10 Central de Cuentas Versión 2, PC-GF-11 Elaborar Ordenes de Pago.
De igual forma, se actualizaron los  siguientes Formatos:
FO-GF-10-01 Versión 4 Lista de chequeo para la recepción y trámites de cuentas para pago.
FO-GF-10-02 Versión 4 Informe de Actividades
FO-GF-10-03 Versión 4 Formato Informe mensual y/o periodico de supervisión
FO-GF-10-06 Versión 4 Paz y salvo contratistas
FO-GF-10-08 Versión 2 Informe de Seguimiento Supervisor
</t>
    </r>
    <r>
      <rPr>
        <b/>
        <sz val="11"/>
        <color indexed="8"/>
        <rFont val="Arial"/>
        <family val="2"/>
      </rPr>
      <t xml:space="preserve">
Por lo tanto, se dio cumplimiento a la acción de mejora establecida en el Plan de Mejoramiento.
</t>
    </r>
  </si>
  <si>
    <t>En el primer trimestre de 2023 gestion financiera actualizo los formatos de pago a contratistas.
FO-GF-10-02 Versión 5 Informe de Actividades
FO-GF-10-03 Versión 5 Formato Informe mensual y/o periodico de supervisión
FO-GF-10-06 Versión 5 Paz y salvo contratistas
Los procedimientos de gestion financiera no han sido modificados</t>
  </si>
  <si>
    <t xml:space="preserve">se evidencia que el proceso de gestion financiera durante el primer semestre de 2023 actualizo los siguientes formatos: 
FO-GF-10-02 Versión 5 Informe de Actividades
FO-GF-10-03 Versión 5 Formato Informe mensual y/o periodico de supervisión
FO-GF-10-06 Versión 5 Paz y salvo contratistas.
Dado lo anterior se aclara que durante el primer semestre de 2023 el proceso de gestion Finaciera no identifico la necesidad de actualizar los procedimeintos. 
</t>
  </si>
  <si>
    <r>
      <t xml:space="preserve">La acción de mejora finalizó el 30 de Junio de 2022.
</t>
    </r>
    <r>
      <rPr>
        <sz val="11"/>
        <rFont val="Arial"/>
        <family val="2"/>
      </rPr>
      <t xml:space="preserve">En el primer semestre de 2023, se actualizaron los formatos:  
FO-GF-10-02 Versión 5 Informe de Actividades
FO-GF-10-03 Versión 5 Formato Informe mensual y/o periodico de supervisión
FO-GF-10-06 Versión 5 Paz y salvo contratistas
El proceso no identificó la necesidad de actualizar los procedimientos en el primer semestre de 2023.
</t>
    </r>
    <r>
      <rPr>
        <b/>
        <sz val="11"/>
        <rFont val="Arial"/>
        <family val="2"/>
      </rPr>
      <t xml:space="preserve">
Por lo tanto, se dio cumplimiento a la acción de mejora establecida en el Plan de Mejoramiento.
</t>
    </r>
  </si>
  <si>
    <t>Taller de socialización semestral de los procedimientos actualizados del Proceso Gestión Financiera</t>
  </si>
  <si>
    <r>
      <t xml:space="preserve">El día 16 de Junio de 2022, se realizó el Taller de socialización de los Procedimientos y formatos para (Trámite de Cuenta). Se evidencia listado de asistencia que contiene un resumen de la reunión realizada
</t>
    </r>
    <r>
      <rPr>
        <b/>
        <sz val="11"/>
        <color rgb="FF000000"/>
        <rFont val="Arial"/>
        <family val="2"/>
      </rPr>
      <t>Por lo tanto, se ha dado cumplimiento a la acción de mejora establecida en el Plan de Mejoramiento.</t>
    </r>
  </si>
  <si>
    <r>
      <rPr>
        <b/>
        <sz val="11"/>
        <color rgb="FF000000"/>
        <rFont val="Arial"/>
        <family val="2"/>
      </rPr>
      <t>La acción de mejora finalizó el 31 de Diciembre de 2022.</t>
    </r>
    <r>
      <rPr>
        <sz val="11"/>
        <color indexed="8"/>
        <rFont val="Arial"/>
        <family val="2"/>
      </rPr>
      <t xml:space="preserve">
El día martes 20 de diciembre de 2022, se realizó taller de socialización por parte del Proceso de Gestión Financiera, de los procedimientos actualizados, asi como el diligenciamiento de la cuenta final para pagos por parte de los contratistas .
</t>
    </r>
    <r>
      <rPr>
        <b/>
        <sz val="11"/>
        <color rgb="FF000000"/>
        <rFont val="Arial"/>
        <family val="2"/>
      </rPr>
      <t>Por lo tanto, se dio cumplimiento a la acción de mejora establecida en el Plan de Mejoramiento.</t>
    </r>
  </si>
  <si>
    <t>En el mes de a bril de 2023 gestion financiera realizo presentacion sobre la induccion de proceso de pago de contratistas y se presento atraves del programa de capacitacion del proceso de gestion de talento humano</t>
  </si>
  <si>
    <t xml:space="preserve">De acuerdo a la unidad de medida (Taller de socialización semestral de los procedimientos actualizados del Proceso Gestión Financiera), el proceso de gestion financiera carga una presentacion de induccion y reinduccion del proceso de pagos, no nobstante no se evidencia ni listados de asistencia del taller, o si este fue realizado por medio magnetico o enviado por correo. dado lo anterior se aclara que en el primer semestre de 2023 el proceso de gestion financiera no identifico la necesidad de actualizar los procedimientos. </t>
  </si>
  <si>
    <r>
      <rPr>
        <b/>
        <sz val="11"/>
        <color rgb="FF000000"/>
        <rFont val="Arial"/>
        <family val="2"/>
      </rPr>
      <t>La acción de mejora finalizó el 31 de Diciembre de 2022.</t>
    </r>
    <r>
      <rPr>
        <sz val="11"/>
        <color indexed="8"/>
        <rFont val="Arial"/>
        <family val="2"/>
      </rPr>
      <t xml:space="preserve">
</t>
    </r>
    <r>
      <rPr>
        <sz val="11"/>
        <rFont val="Arial"/>
        <family val="2"/>
      </rPr>
      <t xml:space="preserve">El día 26 de abril de 2023, se socializó </t>
    </r>
    <r>
      <rPr>
        <sz val="10"/>
        <rFont val="Arial"/>
        <family val="2"/>
      </rPr>
      <t xml:space="preserve">"Inducción y reinducción de procesos DNBC" </t>
    </r>
    <r>
      <rPr>
        <sz val="11"/>
        <rFont val="Arial"/>
        <family val="2"/>
      </rPr>
      <t>mediante correo electrónico por parte del proceso de Gestión de talento Humano. Se carga presentación por parte del proceso de Gestión Financiera que describe el Proceso pago a contratistas, no se evidencia lista de asistencia, ni resultados de la evaluación mencionada en el correo. De igual forma,  la acción de mejora hace referencia es a un Taller.</t>
    </r>
    <r>
      <rPr>
        <sz val="11"/>
        <color indexed="8"/>
        <rFont val="Arial"/>
        <family val="2"/>
      </rPr>
      <t xml:space="preserve">
</t>
    </r>
    <r>
      <rPr>
        <b/>
        <sz val="11"/>
        <color rgb="FF000000"/>
        <rFont val="Arial"/>
        <family val="2"/>
      </rPr>
      <t>Por lo tanto, la acción de mejora establecida en el Plan de Mejoramiento, no tiene efectividad al corte 30 de junio de 2023.</t>
    </r>
  </si>
  <si>
    <r>
      <t xml:space="preserve">Hallazgo No. 03 de 2020. Aplicación de controles gestión contractual Contratos 147, 173 y 218 de 2020. Administrativo con presunta incidencia disciplinaria.
</t>
    </r>
    <r>
      <rPr>
        <sz val="11"/>
        <color indexed="8"/>
        <rFont val="Arial"/>
        <family val="2"/>
      </rPr>
      <t>Deficiencias en la aplicación de controles establecidos en la Entidad para realizar la gestión contractual de los Contratos 147, 173 y 218 de 2020, así como inconsistencias en la denominación del producto contratado, entregado por el contratista  y el recibido por el almacén.</t>
    </r>
  </si>
  <si>
    <t xml:space="preserve">
Inaplicabilidad de controles establecidos en la Entidad mediante el Manual de Supervisión Contractual de la DNBC adoptado mediante Resolución 066 de 2016, procedimiento PC-GF-10 Registro de obligaciones versión 1, procedimiento PCGF-10 Central de cuentas versión 1.</t>
  </si>
  <si>
    <t>Implementar, y Aplicar acciones de supervisión y control de los bienes recibidos y  entregados</t>
  </si>
  <si>
    <r>
      <rPr>
        <b/>
        <sz val="11"/>
        <color rgb="FF000000"/>
        <rFont val="Arial"/>
        <family val="2"/>
      </rPr>
      <t>La acción de mejora finalizó el 30 de Junio de 2022.</t>
    </r>
    <r>
      <rPr>
        <sz val="11"/>
        <color indexed="8"/>
        <rFont val="Arial"/>
        <family val="2"/>
      </rPr>
      <t xml:space="preserve">
Se actualizaron los Procedimientos PC-GF-12 Registro de Obligaciones Versión 2, PC-GF-10 Central de Cuentas Versión 2, PC-GF-11 Elaborar Ordenes de Pago.
De igual forma, se actualizaron los  siguientes Formatos:
FO-GF-10-01 Versión 4 Lista de chequeo para la recepción y trámites de cuentas para pago.
FO-GF-10-02 Versión 4 Informe de Actividades
FO-GF-10-03 Versión 4 Formato Informe mensual y/o periodico de supervisión
FO-GF-10-06 Versión 4 Paz y salvo contratistas
FO-GF-10-08 Versión 2 Informe de Seguimiento Supervisor
</t>
    </r>
    <r>
      <rPr>
        <b/>
        <sz val="11"/>
        <color rgb="FF000000"/>
        <rFont val="Arial"/>
        <family val="2"/>
      </rPr>
      <t>Por lo tanto, se ha dado cumplimiento a la acción de mejora establecida en el Plan de Mejoramiento.</t>
    </r>
    <r>
      <rPr>
        <sz val="11"/>
        <color indexed="8"/>
        <rFont val="Arial"/>
        <family val="2"/>
      </rPr>
      <t xml:space="preserve">
</t>
    </r>
  </si>
  <si>
    <r>
      <t xml:space="preserve">El día 16 de Junio de 2022, se realizó el Taller de socialización de los Procedimientos y formatos para el (Trámite de Cuenta). Se evidencia listado de asistencia que contiene un resumen de la reunión realizada
</t>
    </r>
    <r>
      <rPr>
        <b/>
        <sz val="11"/>
        <color rgb="FF000000"/>
        <rFont val="Arial"/>
        <family val="2"/>
      </rPr>
      <t>Por lo tanto, se ha dado cumplimiento a la acción de mejora establecida en el Plan de Mejoramiento.</t>
    </r>
  </si>
  <si>
    <t>Actualización del Manual de supervisión incluyendo formatos necesarios para el seguimiento de entrega de bienes.</t>
  </si>
  <si>
    <r>
      <rPr>
        <b/>
        <sz val="11"/>
        <rFont val="Arial"/>
        <family val="2"/>
      </rPr>
      <t>La acción de mejora finalizó el 30 de Junio de 2022.</t>
    </r>
    <r>
      <rPr>
        <sz val="11"/>
        <rFont val="Arial"/>
        <family val="2"/>
      </rPr>
      <t xml:space="preserve">
Se evidenció la actualización del Manual de Supervisión e Interventoría Dirección Nacional de Bomberos, CÓDIGO MN-CO-02 VERSIÓN 2, adoptado mediante resolución 364 del 21 de junio de 2022, incluyendose en el numeral 9 Anexos los  formatos  para el seguimiento de entrega de bienes FO-AD-01-01 al FO-AD-01-07.
</t>
    </r>
    <r>
      <rPr>
        <b/>
        <sz val="11"/>
        <rFont val="Arial"/>
        <family val="2"/>
      </rPr>
      <t xml:space="preserve">Por lo tanto, se ha dado  cumplimiento a la acción de mejora establecida en el Plan de Mejoramiento.
 </t>
    </r>
  </si>
  <si>
    <r>
      <rPr>
        <b/>
        <sz val="11"/>
        <rFont val="Arial"/>
        <family val="2"/>
      </rPr>
      <t>La acción de mejora finalizó el 30 de Junio de 2022.</t>
    </r>
    <r>
      <rPr>
        <sz val="11"/>
        <rFont val="Arial"/>
        <family val="2"/>
      </rPr>
      <t xml:space="preserve">
En el primer semestre de 2022, se realizó la actualización del Manual de Supervisión e Interventoría Dirección Nacional de Bomberos, CÓDIGO MN-CO-02 VERSIÓN 2, adoptado mediante resolución 364 del 21 de junio de 2022, incluyendose en el numeral 9 Anexos los  formatos  para el seguimiento de entrega de bienes FO-AD-01-01 al FO-AD-01-07.
</t>
    </r>
    <r>
      <rPr>
        <b/>
        <sz val="11"/>
        <rFont val="Arial"/>
        <family val="2"/>
      </rPr>
      <t xml:space="preserve">Por lo tanto, se dio cumplimiento a la acción de mejora establecida en el Plan de Mejoramiento.
 </t>
    </r>
  </si>
  <si>
    <r>
      <rPr>
        <b/>
        <sz val="11"/>
        <rFont val="Arial"/>
        <family val="2"/>
      </rPr>
      <t>La acción de mejora finalizó el 30 de Junio de 2022.</t>
    </r>
    <r>
      <rPr>
        <sz val="11"/>
        <rFont val="Arial"/>
        <family val="2"/>
      </rPr>
      <t xml:space="preserve">
Al realizar la revisión se evidencia que el Procedimiento de Gestión de Bienes en el  Manual de Supervisión no fue actualizado con la versión vigente.</t>
    </r>
    <r>
      <rPr>
        <sz val="11"/>
        <color rgb="FFFF0000"/>
        <rFont val="Arial"/>
        <family val="2"/>
      </rPr>
      <t xml:space="preserve">
</t>
    </r>
    <r>
      <rPr>
        <sz val="11"/>
        <rFont val="Arial"/>
        <family val="2"/>
      </rPr>
      <t xml:space="preserve">
</t>
    </r>
    <r>
      <rPr>
        <b/>
        <sz val="11"/>
        <rFont val="Arial"/>
        <family val="2"/>
      </rPr>
      <t>Por lo tanto, la acción de mejora establecida en el Plan de Mejoramiento, no tiene efectividad al corte 30 de junio de 2023.</t>
    </r>
  </si>
  <si>
    <r>
      <t xml:space="preserve">A la fecha no se ha realizado el taller de socialización semestral del Manual de Contratación ni del Manual de Supervisión.
</t>
    </r>
    <r>
      <rPr>
        <b/>
        <sz val="11"/>
        <rFont val="Arial"/>
        <family val="2"/>
      </rPr>
      <t xml:space="preserve">Por lo tanto, la acción de Mejora no presenta Avance en el Plan de Mejoramiento.
</t>
    </r>
    <r>
      <rPr>
        <sz val="11"/>
        <rFont val="Arial"/>
        <family val="2"/>
      </rPr>
      <t xml:space="preserve">
</t>
    </r>
  </si>
  <si>
    <t>Dirección General-Subdirección Estratégica y de Coordinación Bomberil-Subdirección Administrativa y Financiera</t>
  </si>
  <si>
    <t>Se está finalizando el ingreso de la información de diciembre 2021, de la propiedad, planta y equipo y se corrió la depreciación en el ERP hasta octubre de 2021.
Se adjunta informe de estado a junio de 2023 de la implementación del ERP."</t>
  </si>
  <si>
    <r>
      <rPr>
        <b/>
        <sz val="11"/>
        <rFont val="Arial"/>
        <family val="2"/>
      </rPr>
      <t>La acción de mejora finalizó el 31 de Diciembre de 2022.</t>
    </r>
    <r>
      <rPr>
        <sz val="11"/>
        <rFont val="Arial"/>
        <family val="2"/>
      </rPr>
      <t xml:space="preserve">
El proceso de Gestión Administrativa emitió:
Informe de fecha 21 de junio de 2023 de Implementación del sistema ERP DYNAMICS 365 BUSINESS CENTRAL, en el cual se indica, que: "Se alimentaron 14 entradas de los meses de septiembre, octubre, noviembre y diciembre del 2021 con 6.171 ítems de bienes y 47 salidas del mes de septiembre del 2021 con 7.345 ítems de bienes del activo y del inventario."  y, que: "está pendiente alimentar 3 salidas, 549 de octubre del 2021, 550, 551 de noviembre del año 2021, que tiene 1.512 ítems de bienes el cual toca buscar su código y alimentar uno a uno." así mismo, se indica: "En cuanto las depreciaciones, ya se realizó la del mes de septiembre y octubre, está en espera la del mes de noviembre y diciembre en cuanto se realicen las salidas mencionadas anteriormente se puede hacer el cierre de año."
Se cargaron en la carpeta de OneDrive reportes del ERP de registro de depreciaciones de los meses de septiembre y octubre de 2021, y reporte diario general del mes de septiembre de 2021, el soporte cargado para octubre de 2021, no corresponde al mes mencionado, es de septiembre. Se puede concluir que a junio 30 de 2023, no se encuentra implementado el Sistema del Módulo de inventarios y Activos
</t>
    </r>
    <r>
      <rPr>
        <b/>
        <sz val="11"/>
        <rFont val="Arial"/>
        <family val="2"/>
      </rPr>
      <t>Por lo tanto,  No se dio cumplimiento a la acción de mejora establecida en el Plan de Mejoramiento, quedando la misma VENCIDA.</t>
    </r>
  </si>
  <si>
    <t>Verificar por parte de los supervisores que en todos los informes de supervisión se establezca   la descripción del bien y especificaciones  técnicas indicadas  en los contratos, así como los  ingresos,  salidas y acta de recibo final.</t>
  </si>
  <si>
    <t>Informes de supervisión con especificaciones</t>
  </si>
  <si>
    <r>
      <t xml:space="preserve">En la Subdirección Estratégica y de Coordinación Bomberil se designó al Capitán Jairo Soto Gil como supervisor de  los contratos de bienes No.  101, 138, 139, 140 y 142,  pero en los informes de supervisión no se han  establecido    la descripción del bien y especificaciones  técnicas indicadas  en los contratos, así como los  ingresos,  salidas y acta de recibo final, ya que unicamente se ha cancelado el primer pago el cual no tiene entrega de bienes.
</t>
    </r>
    <r>
      <rPr>
        <b/>
        <sz val="11"/>
        <rFont val="Arial"/>
        <family val="2"/>
      </rPr>
      <t>Por lo tanto, se ha dado cumplimiento a la Acción de Mejora establecida en el Plan de Mejoramiento.</t>
    </r>
  </si>
  <si>
    <t>Supervisores</t>
  </si>
  <si>
    <r>
      <rPr>
        <b/>
        <sz val="11"/>
        <color rgb="FF000000"/>
        <rFont val="Arial"/>
        <family val="2"/>
      </rPr>
      <t>La acción de Mejora finalizó el 31 de Diciembre de 2022</t>
    </r>
    <r>
      <rPr>
        <sz val="11"/>
        <color indexed="8"/>
        <rFont val="Arial"/>
        <family val="2"/>
      </rPr>
      <t xml:space="preserve">
Se tomó como muestra los informes de supervisión  a los contratos 140, 220,247,250,251,252 de 2022, por parte de la Subdrección de Coordinación Bomberil, donde se establece la descripción del bien y las obligaciones contractuales 
</t>
    </r>
    <r>
      <rPr>
        <b/>
        <sz val="11"/>
        <color rgb="FF000000"/>
        <rFont val="Arial"/>
        <family val="2"/>
      </rPr>
      <t>Por lo tanto se dio cumplimiento a la acción de mejora establecida en el Plan de Mejoramiento.</t>
    </r>
  </si>
  <si>
    <t>verificar</t>
  </si>
  <si>
    <t>El 28 de febrero se adjudicaron los contratos:
051-2023
052-2023
053-2023
Se realizaron las designaciones de supervision el 13 de Marzo, durante este trimestre no se realizaron pagos.
Abril 
El día 3 de abril de 2023, se realizó el primer pago a los contratos:
051 de 2023
052 de 2023
053 de 2023
Junio
El día 27 de junio se realizó el pago final del contrato 051 de 2023.
En el mes de junio se designó al Te. Andrés Muñoz, la designación de supervisión de los contratos:
116 de 2023 KIT Rescate Vehicular – Impleseg 
117 de 2023 KIT EPP (Equipos de Protección Personal) – Ripel S.A.S.
Evidencias en el siguiente link: 
https://dnbcgovco-my.sharepoint.com/personal/claudia_quintero_dnbc_gov_co/_layouts/15/onedrive.aspx?ga=1&amp;id=%2Fpersonal%2Fclaudia%5Fquintero%5Fdnbc%5Fgov%5Fco%2FDocuments%2FAVANCE%20CGR%20PRIMER%20SEMESTRE%202023%2FPM%20Vigencia%202020%2FHallazgo%203%20de%202020%20Aplicaci%C3%B3n%20Controles%2FVerificar%20por%20parte%20supervisores%20que%20en%20todos</t>
  </si>
  <si>
    <t xml:space="preserve">Se evidencian los informes de supervision de los siguientes ctos: 051 de 2023, 052 de 2023 y 053 de 2023, donde se establece la descripción del bien y las obligaciones contractuales </t>
  </si>
  <si>
    <r>
      <rPr>
        <b/>
        <sz val="11"/>
        <rFont val="Arial"/>
        <family val="2"/>
      </rPr>
      <t>La acción de Mejora finalizó el 31 de Diciembre de 2022</t>
    </r>
    <r>
      <rPr>
        <sz val="11"/>
        <rFont val="Arial"/>
        <family val="2"/>
      </rPr>
      <t xml:space="preserve">
Se tomó como muestra los informes de supervisión de los contratos 051, 052 y 053, en los cuáles se establece la descripción del bien y las obligaciones contractuales y se soportan con facturas, se evidencian los ingresos, asi como acta de recibo final para los contratos 051 y 052.
</t>
    </r>
    <r>
      <rPr>
        <b/>
        <sz val="11"/>
        <rFont val="Arial"/>
        <family val="2"/>
      </rPr>
      <t>Por lo tanto se dio cumplimiento a la acción de mejora establecida en el Plan de Mejoramiento.</t>
    </r>
  </si>
  <si>
    <r>
      <t xml:space="preserve">Hallazgo No. 04 de 2020. Supervisión de los Contratos 147 y 173 de 2020. Administrativo con presunta incidencia disciplinaria.
</t>
    </r>
    <r>
      <rPr>
        <sz val="11"/>
        <color indexed="8"/>
        <rFont val="Arial"/>
        <family val="2"/>
      </rPr>
      <t xml:space="preserve">
Aunque el Supervisor emite los respectivos informes de actividades, no se evidencia que se realizara el seguimiento y verificación a las obligaciones específicas 5, 6, 7 y 8 que tenía el contratista en virtud del contrato suscrito, incluyendo la verificación de los certificados de conducción y los demás correspondientes a la actividad a ejecutar de los conductores de los vehículos tipo carro tanque, y verificación del Seguro Obligatorio Contra Accidentes de Tránsito y Póliza de Seguro Todo Riesgo vigentes de los vehículos designados</t>
    </r>
    <r>
      <rPr>
        <b/>
        <u/>
        <sz val="11"/>
        <color indexed="8"/>
        <rFont val="Arial"/>
        <family val="2"/>
      </rPr>
      <t xml:space="preserve">
</t>
    </r>
  </si>
  <si>
    <t xml:space="preserve">
Deficiencias en la realización de actividades de supervisión de los Contratos 147 y 173 de 2020. </t>
  </si>
  <si>
    <t>Actualización del Manual de Supervisión con base en la normatividad aplicable así como los procedimientos establecidos por la DNBC.</t>
  </si>
  <si>
    <t>052-2023</t>
  </si>
  <si>
    <r>
      <t xml:space="preserve">La acción de mejora finalizó el 30 de Junio de 2022.
</t>
    </r>
    <r>
      <rPr>
        <sz val="11"/>
        <rFont val="Arial"/>
        <family val="2"/>
      </rPr>
      <t xml:space="preserve">En el primer semestre de 2023, se actualizaron los formatos:  
FO-GF-10-02 Versión 5 Informe de Actividades
FO-GF-10-03 Versión 5 Formato Informe mensual y/o periodico de supervisión
FO-GF-10-06 Versión 5 Paz y salvo contratistas
El proceso no identificó la necesidad de actualizar los procedimientos en el primer semestre de 2023.
</t>
    </r>
    <r>
      <rPr>
        <b/>
        <sz val="11"/>
        <color indexed="8"/>
        <rFont val="Arial"/>
        <family val="2"/>
      </rPr>
      <t xml:space="preserve">
Por lo tanto, se dio cumplimiento a la acción de mejora establecida en el Plan de Mejoramiento.
</t>
    </r>
  </si>
  <si>
    <r>
      <t xml:space="preserve">El día 16 de Junio de 2022, se realizó el Taller de socialización de los Procedimientos y formatos para pafo (Trámite de Cuenta). Se evidencia listado de asistencia que contiene un resumen de la reunión realizada
</t>
    </r>
    <r>
      <rPr>
        <b/>
        <sz val="11"/>
        <color rgb="FF000000"/>
        <rFont val="Arial"/>
        <family val="2"/>
      </rPr>
      <t>Por lo tanto, se ha dado cumplimiento a la acción de mejora establecida en el Plan de Mejoramiento.</t>
    </r>
  </si>
  <si>
    <t>053-2023</t>
  </si>
  <si>
    <t>Actualización del Manual de supervisión, estableciendo claramente las obligaciones de los Supervisores, así como la actualización y/o modificación de los formatos de Acta de Inicio, liquidación de contratos entre otros.</t>
  </si>
  <si>
    <r>
      <rPr>
        <b/>
        <sz val="11"/>
        <rFont val="Arial"/>
        <family val="2"/>
      </rPr>
      <t xml:space="preserve">La acción de mejora finalizó el 30 de Junio de 2022.
</t>
    </r>
    <r>
      <rPr>
        <sz val="11"/>
        <rFont val="Arial"/>
        <family val="2"/>
      </rPr>
      <t xml:space="preserve">
Se actualizó el formato de acta de inicio de los contratos  F0-CO-02-01 y liquidación de los contratos FO-CO-02-02   incluidas en el Manual de Supervisión en los Anexos Numeral 9. De igual forma, en el numeral 5.1 se establecieron las funciones del supervisor.
</t>
    </r>
    <r>
      <rPr>
        <b/>
        <sz val="11"/>
        <rFont val="Arial"/>
        <family val="2"/>
      </rPr>
      <t>Por lo tanto, se ha dado  cumplimiento a la acción de mejora establecida en el Plan de Mejoramiento.</t>
    </r>
    <r>
      <rPr>
        <sz val="11"/>
        <rFont val="Arial"/>
        <family val="2"/>
      </rPr>
      <t xml:space="preserve">
 </t>
    </r>
  </si>
  <si>
    <r>
      <rPr>
        <b/>
        <sz val="11"/>
        <rFont val="Arial"/>
        <family val="2"/>
      </rPr>
      <t xml:space="preserve">La acción de mejora finalizó el 30 de Junio de 2022.
</t>
    </r>
    <r>
      <rPr>
        <sz val="11"/>
        <rFont val="Arial"/>
        <family val="2"/>
      </rPr>
      <t xml:space="preserve">
En el primer semestre de 2022, se actualizó el formato de acta de inicio de los contratos  F0-CO-02-01 y liquidación de los contratos FO-CO-02-02   incluidas en el Manual de Supervisión en los Anexos Numeral 9. De igual forma, en el numeral 5.1 se establecieron las funciones del supervisor.
</t>
    </r>
    <r>
      <rPr>
        <b/>
        <sz val="11"/>
        <rFont val="Arial"/>
        <family val="2"/>
      </rPr>
      <t>Por lo tanto, se dio  cumplimiento a la acción de mejora establecida en el Plan de Mejoramiento.</t>
    </r>
    <r>
      <rPr>
        <sz val="11"/>
        <rFont val="Arial"/>
        <family val="2"/>
      </rPr>
      <t xml:space="preserve">
 </t>
    </r>
  </si>
  <si>
    <t>Se aporta copia de Manual de Supervisión Código MN-CO-02 Versión 2, adoptado por medio de Resolución 364 del 21 de junio de 2022. Junto con formatos F0-CO-02-01 y  FO-CO-02-02</t>
  </si>
  <si>
    <r>
      <rPr>
        <b/>
        <sz val="11"/>
        <rFont val="Arial"/>
        <family val="2"/>
      </rPr>
      <t>La acción de mejora finalizó el 30 de Junio de 2022.</t>
    </r>
    <r>
      <rPr>
        <sz val="11"/>
        <rFont val="Arial"/>
        <family val="2"/>
      </rPr>
      <t xml:space="preserve">
El Proceso de Gestión Contractual cargó el manual de supervisión e Interventoria vigente para realizar el seguimiento por parte de la OCI, con corte a 30 de junio de 2023.
</t>
    </r>
    <r>
      <rPr>
        <b/>
        <sz val="11"/>
        <rFont val="Arial"/>
        <family val="2"/>
      </rPr>
      <t>Por lo tanto, se dio  cumplimiento a la acción de mejora establecida en el Plan de Mejoramiento.</t>
    </r>
    <r>
      <rPr>
        <sz val="11"/>
        <rFont val="Arial"/>
        <family val="2"/>
      </rPr>
      <t xml:space="preserve">
</t>
    </r>
  </si>
  <si>
    <t>Taller de socialización semestral  del Manual de Supervisión</t>
  </si>
  <si>
    <r>
      <t xml:space="preserve">A la fecha no se ha realizado el taller de socialización semestral del Manual de Supervisión
</t>
    </r>
    <r>
      <rPr>
        <b/>
        <sz val="11"/>
        <rFont val="Arial"/>
        <family val="2"/>
      </rPr>
      <t>Por lo tanto, la acción de Mejora no presenta Avance en el Plan de Mejoramiento.</t>
    </r>
  </si>
  <si>
    <t>Se aporta copia de Manual de Supervisión Código MN-CO-02 Versión 2, adoptado por medio de Resolución 364 del 21 de junio de 2022. Junto con formatos F0-CO-02-01 y FO-CO-02-02</t>
  </si>
  <si>
    <r>
      <rPr>
        <b/>
        <sz val="11"/>
        <rFont val="Arial"/>
        <family val="2"/>
      </rPr>
      <t>La acción de mejora finalizó el 31 de Diciembre de 2022.</t>
    </r>
    <r>
      <rPr>
        <sz val="11"/>
        <rFont val="Arial"/>
        <family val="2"/>
      </rPr>
      <t xml:space="preserve">
De enero a junio de 2023 no se ha realizado taller  de socialización del manual de supervisión, se adjunta por parte de Gestión Contractual  presentación con los temas a tratar en el taller que se realizará en el segundo semestre de 2023, con relación a la supervisión de contratos estatales.
</t>
    </r>
    <r>
      <rPr>
        <b/>
        <sz val="11"/>
        <rFont val="Arial"/>
        <family val="2"/>
      </rPr>
      <t>Por lo tanto, la acción de mejora establecida en el Plan de Mejoramiento, no tiene efectividad al corte 30 de junio de 2023.</t>
    </r>
  </si>
  <si>
    <r>
      <t xml:space="preserve">Hallazgo No. 05 de 2020.  Contratos 174 y 219 de 2020. Administrativo.
</t>
    </r>
    <r>
      <rPr>
        <sz val="11"/>
        <color indexed="8"/>
        <rFont val="Arial"/>
        <family val="2"/>
      </rPr>
      <t xml:space="preserve">
Deficiencias en la aplicación de controles en la gestión administrativa en ocasión de la urgencia manifiesta Contratos 174 y 219 de 2020 en cuanto a la falta de firmas, diferencias de fechas y números en documentos y diferencias frente a las cantidades compradas y distribuidas.</t>
    </r>
  </si>
  <si>
    <t xml:space="preserve">
Debilidad en la aplicación de los controles en lo relacionado con los procedimientos PC-GF-10 Registro de obligaciones, Procedimiento PC-GF-10 Central de cuentas, Procedimiento PC-AD-01 Gestión de Bienes, en algunas cláusulas del contrato 219 de 2020 y el Manual de Supervisión Contractual de la DNBC adoptado mediante Resolución 066 de 2016 y en los sistemas de información. </t>
  </si>
  <si>
    <t>Implementación de acciones de control en lo relacionado con los bienes adquiridos y distribuidos.</t>
  </si>
  <si>
    <t>Actualización de los Procedimientos PC-GF-10 Registro de obligaciones versión 1, procedimiento PCGF-10 Central de cuentas versión 1, Procedimiento PC-AD-01 Gestión de Bienes,  en relación a la implementación de controles</t>
  </si>
  <si>
    <r>
      <rPr>
        <b/>
        <sz val="11"/>
        <color rgb="FF000000"/>
        <rFont val="Arial"/>
        <family val="2"/>
      </rPr>
      <t>La acción de mejora finalizó el 30 de Junio de 2022.</t>
    </r>
    <r>
      <rPr>
        <sz val="11"/>
        <color indexed="8"/>
        <rFont val="Arial"/>
        <family val="2"/>
      </rPr>
      <t xml:space="preserve">
Se actualizaron los Procedimientos PC-GF-12 Registro de Obligaciones Versión 2, PC-GF-10 Central de Cuentas Versión 2, PC-GF-11 Elaborar Ordenes de Pago.
De igual forma, se actualizaron los  siguientes Formatos:
FO-GF-10-01 Versión 4 Lista de chequeo para la recepción y trámites de cuentas para pago.
FO-GF-10-02 Versión 4 Informe de Actividades
FO-GF-10-03 Versión 4 Formato Informe mensual y/o periodico de supervisión
FO-GF-10-06 Versión 4 Paz y salvo contratistas
FO-GF-10-08 Versión 2 Informe de Seguimiento Supervisor
</t>
    </r>
    <r>
      <rPr>
        <b/>
        <sz val="11"/>
        <color rgb="FF000000"/>
        <rFont val="Arial"/>
        <family val="2"/>
      </rPr>
      <t xml:space="preserve">Por lo tanto, se ha dado cumplimiento a la acción de mejora establecida en el Plan de Mejoramiento.
</t>
    </r>
    <r>
      <rPr>
        <sz val="11"/>
        <color indexed="8"/>
        <rFont val="Arial"/>
        <family val="2"/>
      </rPr>
      <t xml:space="preserve">
</t>
    </r>
  </si>
  <si>
    <t>051 de 2023</t>
  </si>
  <si>
    <r>
      <t xml:space="preserve">La acción de mejora finalizó el 30 de Junio de 2022.
</t>
    </r>
    <r>
      <rPr>
        <sz val="11"/>
        <rFont val="Arial"/>
        <family val="2"/>
      </rPr>
      <t xml:space="preserve">En el primer semestre de 2023, se actualizaron los formatos:  
FO-GF-10-02 Versión 5 Informe de Actividades
FO-GF-10-03 Versión 5 Formato Informe mensual y/o periodico de supervisión
FO-GF-10-06 Versión 5 Paz y salvo contratistas
El proceso no identificó la necesidad de actualizar los procedimientos en el primer semestre de 2023.
</t>
    </r>
    <r>
      <rPr>
        <b/>
        <sz val="11"/>
        <color indexed="8"/>
        <rFont val="Arial"/>
        <family val="2"/>
      </rPr>
      <t xml:space="preserve">
Por lo tanto, se dio cumplimiento a la acción de mejora establecida en el Plan de Mejoramiento.
</t>
    </r>
  </si>
  <si>
    <r>
      <t xml:space="preserve">El día 16 de Junio de 2022, se realizó el Taller de socialización de los Procedimientos y formatos para pago (Trámite de Cuenta). Se evidencia listado de asistencia que contiene un resumen de la reunión realizada
</t>
    </r>
    <r>
      <rPr>
        <b/>
        <sz val="11"/>
        <color rgb="FF000000"/>
        <rFont val="Arial"/>
        <family val="2"/>
      </rPr>
      <t>Por lo tanto, se ha dado cumplimiento a la acción de mejora establecida en el Plan de Mejoramiento.</t>
    </r>
  </si>
  <si>
    <t>052 de 2023</t>
  </si>
  <si>
    <t>Actualización del Manual de Contratación, formatos, procedimientos y demás documentos que hacen parte del mismo, incluyendo el nombre de quien elaboró, quien aprobó la fecha y la firma.</t>
  </si>
  <si>
    <r>
      <rPr>
        <b/>
        <sz val="11"/>
        <color rgb="FF000000"/>
        <rFont val="Arial"/>
        <family val="2"/>
      </rPr>
      <t>La acción de mejora finalizó el 30 de Junio de 2022.</t>
    </r>
    <r>
      <rPr>
        <sz val="11"/>
        <color indexed="8"/>
        <rFont val="Arial"/>
        <family val="2"/>
      </rPr>
      <t xml:space="preserve">
Se actualizó el formato de acta de inicio DO-CO-02-01, designación apoyo a la supervisión DO-CO-02-04, FO-CO-02-05 Clausula Específico, DO-CO-02-06 Clausulado  General, los cuales quedaron inmersos en los anexos del Manual de Contratación. De igual forma, se generó el procedimiento de Gestión Contractual PC-CO-01
</t>
    </r>
    <r>
      <rPr>
        <b/>
        <sz val="11"/>
        <color rgb="FF000000"/>
        <rFont val="Arial"/>
        <family val="2"/>
      </rPr>
      <t>Por lo tanto,  se ha dado  cumplimiento a la acción de mejora establecida en el Plan de Mejoramiento.</t>
    </r>
    <r>
      <rPr>
        <sz val="11"/>
        <color indexed="8"/>
        <rFont val="Arial"/>
        <family val="2"/>
      </rPr>
      <t xml:space="preserve">
</t>
    </r>
  </si>
  <si>
    <r>
      <rPr>
        <b/>
        <sz val="11"/>
        <color rgb="FF000000"/>
        <rFont val="Arial"/>
        <family val="2"/>
      </rPr>
      <t>La acción de mejora finalizó el 30 de Junio de 2022.</t>
    </r>
    <r>
      <rPr>
        <sz val="11"/>
        <color indexed="8"/>
        <rFont val="Arial"/>
        <family val="2"/>
      </rPr>
      <t xml:space="preserve">
Se actualizó el formato de acta de inicio DO-CO-02-01, designación apoyo a la supervisión DO-CO-02-04, FO-CO-02-05 Clausula Específico, DO-CO-02-06 Clausulado  General, los cuales quedaron inmersos en los anexos del Manual de Contratación. De igual forma, se generó el procedimiento de Gestión Contractual PC-CO-01. Asimismo, se les estableció la fecha de elaboración, el nombre de quien elaboró, revisó y aprueba.
</t>
    </r>
    <r>
      <rPr>
        <b/>
        <sz val="11"/>
        <color rgb="FF000000"/>
        <rFont val="Arial"/>
        <family val="2"/>
      </rPr>
      <t>Por lo tanto,  se dio  cumplimiento a la acción de mejora establecida en el Plan de Mejoramiento.</t>
    </r>
    <r>
      <rPr>
        <sz val="11"/>
        <color indexed="8"/>
        <rFont val="Arial"/>
        <family val="2"/>
      </rPr>
      <t xml:space="preserve">
</t>
    </r>
  </si>
  <si>
    <t>Se aporta copia de Manual de Supervisión Código MN-CO-02 Versión 2, adoptado por medio de Resolución 364 del 21 de junio de 2022. Junto con formatos anexos.                                               De igual forma se carga muestra de contratos suscritos  por la DNBC entre 1 enero y 30 de junio de 2023, donde se evidencia la implementación del flujo de aprobación</t>
  </si>
  <si>
    <r>
      <rPr>
        <b/>
        <sz val="11"/>
        <color rgb="FF000000"/>
        <rFont val="Arial"/>
        <family val="2"/>
      </rPr>
      <t xml:space="preserve">La acción de mejora finalizó el 30 de Junio de 2022.
</t>
    </r>
    <r>
      <rPr>
        <sz val="11"/>
        <color indexed="8"/>
        <rFont val="Arial"/>
        <family val="2"/>
      </rPr>
      <t xml:space="preserve">
Se actualizó en el primer semestre de 2022, el formato de acta de inicio DO-CO-02-01, designación apoyo a la supervisión DO-CO-02-04, FO-CO-02-05 Clausula Específico, DO-CO-02-06 Clausulado  General, los cuales quedaron inmersos en los anexos del Manual de Supervisión. De igual forma, se generó el procedimiento de Gestión Contractual PC-CO-01. Asimismo, se les estableció la fecha de elaboración, el nombre de quien elaboró, revisó y aprueba.
</t>
    </r>
    <r>
      <rPr>
        <b/>
        <sz val="11"/>
        <color rgb="FF000000"/>
        <rFont val="Arial"/>
        <family val="2"/>
      </rPr>
      <t xml:space="preserve">
Por lo tanto, se dio  cumplimiento a la acción de mejora establecida en el Plan de Mejoramiento.</t>
    </r>
  </si>
  <si>
    <t>Actualización del Manual de supervisión, formatos, procedimientos y demás documentos que hacen parte del mismo, incluyendo el nombre de quien elaboró, quien aprobó la fecha y la firma.</t>
  </si>
  <si>
    <r>
      <rPr>
        <b/>
        <sz val="11"/>
        <color rgb="FF000000"/>
        <rFont val="Arial"/>
        <family val="2"/>
      </rPr>
      <t>La acción de mejora finalizó el 30 de Junio de 2022.</t>
    </r>
    <r>
      <rPr>
        <sz val="11"/>
        <color indexed="8"/>
        <rFont val="Arial"/>
        <family val="2"/>
      </rPr>
      <t xml:space="preserve">
Se actualizó el formato de acta de inicio DO-CO-02-01, designación apoyo a la supervisión DO-CO-02-04, FO-CO-02-05 Clausula Específico, DO-CO-02-06 Clausulado  General, los cuales quedaron inmersos en los anexos del Manual de supervisión. De igual forma, se generó el procedimiento de Gestión Contractual PC-CO-01
</t>
    </r>
    <r>
      <rPr>
        <b/>
        <sz val="11"/>
        <color rgb="FF000000"/>
        <rFont val="Arial"/>
        <family val="2"/>
      </rPr>
      <t>Por lo tanto,  se ha dado  cumplimiento a la acción de mejora establecida en el Plan de Mejoramiento.</t>
    </r>
    <r>
      <rPr>
        <sz val="11"/>
        <color indexed="8"/>
        <rFont val="Arial"/>
        <family val="2"/>
      </rPr>
      <t xml:space="preserve">
</t>
    </r>
  </si>
  <si>
    <r>
      <rPr>
        <b/>
        <sz val="11"/>
        <color rgb="FF000000"/>
        <rFont val="Arial"/>
        <family val="2"/>
      </rPr>
      <t>La acción de mejora finalizó el 30 de Junio de 2022.</t>
    </r>
    <r>
      <rPr>
        <sz val="11"/>
        <color indexed="8"/>
        <rFont val="Arial"/>
        <family val="2"/>
      </rPr>
      <t xml:space="preserve">
Se actualizó en el primer semestre de 2022, el formato de acta de inicio DO-CO-02-01, designación apoyo a la supervisión DO-CO-02-04, FO-CO-02-05 Clausula Específico, DO-CO-02-06 Clausulado  General, los cuales quedaron inmersos en los anexos del Manual de Supervisión. De igual forma, se generó el procedimiento de Gestión Contractual PC-CO-01. Asimismo, se les estableció la fecha de elaboración, el nombre de quien elaboró, revisó y aprueba.
</t>
    </r>
    <r>
      <rPr>
        <b/>
        <sz val="11"/>
        <color rgb="FF000000"/>
        <rFont val="Arial"/>
        <family val="2"/>
      </rPr>
      <t>Por lo tanto,  se dio  cumplimiento a la acción de mejora establecida en el Plan de Mejoramiento.</t>
    </r>
    <r>
      <rPr>
        <sz val="11"/>
        <color indexed="8"/>
        <rFont val="Arial"/>
        <family val="2"/>
      </rPr>
      <t xml:space="preserve">
</t>
    </r>
  </si>
  <si>
    <r>
      <rPr>
        <b/>
        <sz val="11"/>
        <color rgb="FF000000"/>
        <rFont val="Arial"/>
        <family val="2"/>
      </rPr>
      <t>La acción de mejora finalizó el 30 de Junio de 2022.</t>
    </r>
    <r>
      <rPr>
        <sz val="11"/>
        <color indexed="8"/>
        <rFont val="Arial"/>
        <family val="2"/>
      </rPr>
      <t xml:space="preserve">
Se actualizó en el primer semestre de 2022, el formato de acta de inicio DO-CO-02-01, designación apoyo a la supervisión DO-CO-02-04, FO-CO-02-05 Clausula Específico, DO-CO-02-06 Clausulado  General, los cuales quedaron inmersos en los anexos del Manual de Supervisión. De igual forma, se generó el procedimiento de Gestión Contractual PC-CO-01. Asimismo, se les estableció la fecha de elaboración, el nombre de quien elaboró, revisó y aprueba.
</t>
    </r>
    <r>
      <rPr>
        <b/>
        <sz val="11"/>
        <color rgb="FF000000"/>
        <rFont val="Arial"/>
        <family val="2"/>
      </rPr>
      <t xml:space="preserve">
Por lo tanto, se dio  cumplimiento a la acción de mejora establecida en el Plan de Mejoramiento.</t>
    </r>
  </si>
  <si>
    <r>
      <t xml:space="preserve">A la fecha no se ha realizado el taller de socialización semestral del manual de Contratación y Supervisión
</t>
    </r>
    <r>
      <rPr>
        <b/>
        <sz val="11"/>
        <rFont val="Arial"/>
        <family val="2"/>
      </rPr>
      <t>Por lo tanto, la acción de Mejora no presenta Avance en el Plan de Mejoramiento.</t>
    </r>
  </si>
  <si>
    <t>ojo para tener en cuenta</t>
  </si>
  <si>
    <r>
      <rPr>
        <b/>
        <sz val="11"/>
        <color rgb="FF000000"/>
        <rFont val="Arial"/>
        <family val="2"/>
      </rPr>
      <t>La acción de mejora finalizó el 31 de Diciembre de 2022.</t>
    </r>
    <r>
      <rPr>
        <sz val="11"/>
        <color indexed="8"/>
        <rFont val="Arial"/>
        <family val="2"/>
      </rPr>
      <t xml:space="preserve">
El proceso de Gestión Administrativa emitió:
El 11 de noviembre de 2022, un informe de Implementación del sistema ERP DYNAMICS 365 BUSINESS CENTRAL, donde establece que durante el segundo semestre de 2022 se realizó actualización y parametrización de Entradas y salidas desde septiembre a Diciembre de 2021.
El 12 de Diciembre de 2022,  un Avance  del ERP indicando que se continua en avance al mes de Septiembre de 2021.
El 30 de Diciembre de 2022, se generó un correo electrónico donde se informa los inconvenientes presentados con el ERP y no permite su alimentación.
</t>
    </r>
    <r>
      <rPr>
        <b/>
        <sz val="11"/>
        <color rgb="FF000000"/>
        <rFont val="Arial"/>
        <family val="2"/>
      </rPr>
      <t>Por lo tanto, No se dio cumplimiento a la acción de mejora establecida en el Plan de Mejoramiento, quedando la misma VENCIDA.</t>
    </r>
  </si>
  <si>
    <t xml:space="preserve">116 de 2023 KIT Rescate Vehicular – Impleseg </t>
  </si>
  <si>
    <r>
      <rPr>
        <b/>
        <sz val="11"/>
        <rFont val="Arial"/>
        <family val="2"/>
      </rPr>
      <t>La acción de mejora finalizó el 31 de Diciembre de 2022.</t>
    </r>
    <r>
      <rPr>
        <sz val="11"/>
        <rFont val="Arial"/>
        <family val="2"/>
      </rPr>
      <t xml:space="preserve">
El proceso de Gestión Administrativa emitió:
Informe de fecha 21 de junio de 2023 de Implementación del sistema ERP DYNAMICS 365 BUSINESS CENTRAL, en el cual se indica, que: "Se alimentaron 14 entradas de los meses de septiembre, octubre, noviembre y diciembre del 2021 con 6.171 ítems de bienes y 47 salidas del mes de septiembre del 2021 con 7.345 ítems de bienes del activo y del inventario."  y, que: "está pendiente alimentar 3 salidas, 549 de octubre del 2021, 550, 551 de noviembre del año 2021, que tiene 1.512 ítems de bienes el cual toca buscar su código y alimentar uno a uno." así mismo, se indica: "En cuanto las depreciaciones, ya se realizó la del mes de septiembre y octubre, está en espera la del mes de noviembre y diciembre en cuanto se realicen las salidas mencionadas anteriormente se puede hacer el cierre de año."
Se cargaron en la carpeta de OneDrive reportes del ERP de registro de depreciaciones de los meses de septiembre y octubre de 2021, y reporte diario general del mes de septiembre de 2021, el soporte cargado para octubre de 2021, no corresponde al mes mencionado, es de septiembre. Se puede concluir que a junio 30 de 2023, no se encuentra implementado el Sistema del Módulo de inventarios y Activos
</t>
    </r>
    <r>
      <rPr>
        <b/>
        <sz val="11"/>
        <rFont val="Arial"/>
        <family val="2"/>
      </rPr>
      <t>Por lo tanto,  No se dio cumplimiento a la acción de mejora establecida en el Plan de Mejoramiento, quedando la misma VENCIDA.</t>
    </r>
  </si>
  <si>
    <r>
      <t xml:space="preserve">Hallazgo No. 06 de 2020. Aplicación de controles gestión contractual Contratos 217, 219, 228 y 229 de 2020. Administrativa con presunta incidencia disciplinaria
</t>
    </r>
    <r>
      <rPr>
        <sz val="11"/>
        <color indexed="8"/>
        <rFont val="Arial"/>
        <family val="2"/>
      </rPr>
      <t>Riesgo de adjudicación de contratos con propuestas menos favorables para la entidad, con lo cual presuntamente se vulneró el principio de Responsabilidad, Transparencia, Eficacia, Igualdad; los criterios establecidos entre las partes en los Contratos 217, 219, 228 y 229 del 2020 así como también el Manual de contratación, la Directiva 16 de 2020 de 22 de abril de 2020 de la Procuraduría General de la Nación, y los lineamientos impartidos en la Guía para el ejercicio de las funciones de supervisión e interventoría de los contratos suscritos por las Entidades Estatales G-EFSICE-02 de Colombia Compra Eficiente.</t>
    </r>
  </si>
  <si>
    <t>Debilidades por parte de la DNBC en el análisis técnico, financiero y económico que dio origen a los Contratos 217, 219, 228 y 229 de 2020. Falta de aplicación de las directrices emanadas por los Órganos de Control.</t>
  </si>
  <si>
    <t>Actualización de Manuales, Procedimientos, formatos y demás documentos que hagan parte de la Adquisición ed bienes y servicios.</t>
  </si>
  <si>
    <r>
      <rPr>
        <b/>
        <sz val="11"/>
        <color rgb="FF000000"/>
        <rFont val="Arial"/>
        <family val="2"/>
      </rPr>
      <t>La acción de mejora finalizó el 31 de Diciembre de 2022</t>
    </r>
    <r>
      <rPr>
        <sz val="11"/>
        <color indexed="8"/>
        <rFont val="Arial"/>
        <family val="2"/>
      </rPr>
      <t xml:space="preserve">
</t>
    </r>
    <r>
      <rPr>
        <sz val="11"/>
        <color rgb="FFFF0000"/>
        <rFont val="Arial"/>
        <family val="2"/>
      </rPr>
      <t xml:space="preserve">
</t>
    </r>
    <r>
      <rPr>
        <sz val="11"/>
        <rFont val="Arial"/>
        <family val="2"/>
      </rPr>
      <t xml:space="preserve">Se emitió certificación  por parte del Proceso de Gestión Contractual y la Subdirección Administrativa y Financiera, el día 04 de julio de 2023, Certificando el periodo comprendido entre el 01 de enero al 30 de junio de 2023, estableciendo que no se han presentado situaciones que generen la declaratoria de urgencia manifiesta en la contratacion efectuada por la oficina de GESTION CONTRACTUAL.
</t>
    </r>
    <r>
      <rPr>
        <b/>
        <sz val="11"/>
        <rFont val="Arial"/>
        <family val="2"/>
      </rPr>
      <t xml:space="preserve">
Por lo tanto, se dio cumplimiento a la acción de mejora establecida en el Plan de Mejoramiento</t>
    </r>
  </si>
  <si>
    <t>Actualizar el manual de contratación con capitulo especial para la urgencia manifiesta acatando la normatividad  de las directrices impartidas por los órganos de control y vigilancia. 
Asimismo, incluir  los lineamientos generales con relación a la generación de los estudios de mercado y análisis del sector.</t>
  </si>
  <si>
    <r>
      <rPr>
        <b/>
        <sz val="11"/>
        <color rgb="FF000000"/>
        <rFont val="Arial"/>
        <family val="2"/>
      </rPr>
      <t>La acción de mejora finalizó el 30 de Junio de 2022.</t>
    </r>
    <r>
      <rPr>
        <sz val="11"/>
        <color indexed="8"/>
        <rFont val="Arial"/>
        <family val="2"/>
      </rPr>
      <t xml:space="preserve">
La DNBC, adoptó por medio de la resolución 345 del 13 de junio de 2022 el Manual de Contratación de la DNBC, Código MN-CO-01 Versión 2, en el cual se estableció en el numeral 2,5,1 la Urgencia Manifiesta, asi:  Es de advertir que la entidad acogerá además de las normas vigentes las circulares y actos administrativos de carácter vinculante expedidos por la presidencia de la república y los órganos de control.
De igual forma, en el numeral 3.2. Requisitos Habilitantes se estableció que Conforme al artículo 2.2.1.1.1.6.2. del Decreto 1082 de 2015, la “…. Entidad Estatal debe establecer los requisitos habilitantes en los pliegos de condiciones o en la invitación, teniendo en cuenta: (a) el Riesgo del Proceso de Contratación; (b) el valor del contrato objeto del Proceso de Contratación; (c) el análisis del sector económico respectivo.
Asimismo el numeral 1.1.4 señala ...que se requiere de la elaboración de un estudio de mercado, el cual debe contener cantidades, precios, especificaciones técnicas, unidades de medida, cotizaciones enviadas por proveedores, condiciones del mercado; estimando los tributos que afectan el valor del contrato y analizando el sector económico al que corresponda la obra, el bien o servicio requerido. Para el análisis técnico y económico se seguirán los lineamientos emitidos por la Agencia Nacional de Contratación
Pública - Colombia Compra Eficiente.
</t>
    </r>
    <r>
      <rPr>
        <b/>
        <sz val="11"/>
        <color rgb="FF000000"/>
        <rFont val="Arial"/>
        <family val="2"/>
      </rPr>
      <t>Por lo tanto, se ha dado cumplimiento a la acción de mejora establecida en el Plan de Mejoramiento</t>
    </r>
    <r>
      <rPr>
        <sz val="11"/>
        <color indexed="8"/>
        <rFont val="Arial"/>
        <family val="2"/>
      </rPr>
      <t xml:space="preserve">
</t>
    </r>
  </si>
  <si>
    <r>
      <rPr>
        <b/>
        <sz val="11"/>
        <color rgb="FF000000"/>
        <rFont val="Arial"/>
        <family val="2"/>
      </rPr>
      <t>La acción de mejora finalizó el 30 de Junio de 2022.</t>
    </r>
    <r>
      <rPr>
        <sz val="11"/>
        <color indexed="8"/>
        <rFont val="Arial"/>
        <family val="2"/>
      </rPr>
      <t xml:space="preserve">
La DNBC, adoptó por medio de la resolución 345 del 13 de junio de 2022 el Manual de Contratación de la DNBC, Código MN-CO-01 Versión 2, en el cual se estableció en el numeral 2,5,1 la Urgencia Manifiesta, asi:  Es de advertir que la entidad acogerá además de las normas vigentes las circulares y actos administrativos de carácter vinculante expedidos por la presidencia de la república y los órganos de control.
De igual forma, en el numeral 3.2. Requisitos Habilitantes se estableció que Conforme al artículo 2.2.1.1.1.6.2. del Decreto 1082 de 2015, la “…. Entidad Estatal debe establecer los requisitos habilitantes en los pliegos de condiciones o en la invitación, teniendo en cuenta: (a) el Riesgo del Proceso de Contratación; (b) el valor del contrato objeto del Proceso de Contratación; (c) el análisis del sector económico respectivo.
Asimismo el numeral 1.1.4 señala ...que se requiere de la elaboración de un estudio de mercado, el cual debe contener cantidades, precios, especificaciones técnicas, unidades de medida, cotizaciones enviadas por proveedores, condiciones del mercado; estimando los tributos que afectan el valor del contrato y analizando el sector económico al que corresponda la obra, el bien o servicio requerido. Para el análisis técnico y económico se seguirán los lineamientos emitidos por la Agencia Nacional de Contratación
Pública - Colombia Compra Eficiente.
</t>
    </r>
    <r>
      <rPr>
        <b/>
        <sz val="11"/>
        <color rgb="FF000000"/>
        <rFont val="Arial"/>
        <family val="2"/>
      </rPr>
      <t>Por lo tanto, se dio cumplimiento a la acción de mejora establecida en el Plan de Mejoramiento</t>
    </r>
    <r>
      <rPr>
        <sz val="11"/>
        <color indexed="8"/>
        <rFont val="Arial"/>
        <family val="2"/>
      </rPr>
      <t xml:space="preserve">
</t>
    </r>
  </si>
  <si>
    <r>
      <rPr>
        <b/>
        <sz val="11"/>
        <color rgb="FF000000"/>
        <rFont val="Arial"/>
        <family val="2"/>
      </rPr>
      <t>La acción de mejora finalizó el 30 de Junio de 2022.</t>
    </r>
    <r>
      <rPr>
        <sz val="11"/>
        <color indexed="8"/>
        <rFont val="Arial"/>
        <family val="2"/>
      </rPr>
      <t xml:space="preserve">
La DNBC, adoptó por medio de la resolución 345 del 13 de junio de 2022 el Manual de Contratación de la DNBC, Código MN-CO-01 Versión 2, en el cual se estableció en el numeral 2,5,1 la Urgencia Manifiesta, asi:  Es de advertir que la entidad acogerá además de las normas vigentes las circulares y actos administrativos de carácter vinculante expedidos por la presidencia de la república y los órganos de control.
</t>
    </r>
    <r>
      <rPr>
        <b/>
        <sz val="11"/>
        <color rgb="FF000000"/>
        <rFont val="Arial"/>
        <family val="2"/>
      </rPr>
      <t xml:space="preserve">
Por lo tanto, se dio cumplimiento a la acción de mejora establecida en el Plan de Mejoramiento</t>
    </r>
    <r>
      <rPr>
        <sz val="11"/>
        <color indexed="8"/>
        <rFont val="Arial"/>
        <family val="2"/>
      </rPr>
      <t xml:space="preserve">
</t>
    </r>
  </si>
  <si>
    <t>Taller de socialización semestral del Manual de Contratación.</t>
  </si>
  <si>
    <r>
      <t xml:space="preserve">A la fecha no se ha realizado el taller de socialización semestral del manual de Contratación
</t>
    </r>
    <r>
      <rPr>
        <b/>
        <sz val="11"/>
        <rFont val="Arial"/>
        <family val="2"/>
      </rPr>
      <t>Por lo tanto, la acción de Mejora no presenta Avance en el Plan de Mejoramiento.</t>
    </r>
  </si>
  <si>
    <r>
      <rPr>
        <b/>
        <sz val="11"/>
        <rFont val="Arial"/>
        <family val="2"/>
      </rPr>
      <t>La acción de mejora finalizó el 31 de Diciembre de 2022.</t>
    </r>
    <r>
      <rPr>
        <sz val="11"/>
        <rFont val="Arial"/>
        <family val="2"/>
      </rPr>
      <t xml:space="preserve">
De enero a junio de 2023 no se ha realizado taller  de socialización del manual de contratación, se adjunta por parte de Gestión Contractual  presentación con los temas a tratar en el taller que se realizará en el segundo semestre de 2023, con relación a la supervisión de contratos estatales.
</t>
    </r>
    <r>
      <rPr>
        <b/>
        <sz val="11"/>
        <rFont val="Arial"/>
        <family val="2"/>
      </rPr>
      <t>Por lo tanto, la acción de mejora establecida en el Plan de Mejoramiento, no tiene efectividad al corte 30 de junio de 2023.</t>
    </r>
  </si>
  <si>
    <r>
      <t xml:space="preserve">Hallazgo No. 07 de 2020. Liquidación de los Contratos 174,188, 189, 213, 217, 219, 228, 229, 173 y 218 de 2020. Administrativo.
</t>
    </r>
    <r>
      <rPr>
        <sz val="11"/>
        <color indexed="8"/>
        <rFont val="Arial"/>
        <family val="2"/>
      </rPr>
      <t>Los Contratos 174,188, 189, 213, 217, 219, 228, 229, 173 y 218 de 2020, no se liquidaron conforme a lo pactado en los contratos ni al Manual de Contratación</t>
    </r>
  </si>
  <si>
    <t xml:space="preserve">
Debilidad en la aplicación de controles en la gestión contractual con ocasión a la etapa pos contractual de los Contratos 174,188, 189, 213, 217, 219, 228, 229, 173 y 218 de 2020, toda vez que la liquidación no se dio conforme lo pactado en los contratos.</t>
  </si>
  <si>
    <t>Aplicación de controles en el proceso de Gestión Contractual.</t>
  </si>
  <si>
    <t>Modificación de la minuta contractual, referente a la liquidación de los contratos conforme a la Normatividad legal así como lo estipulado en el Manual de Contratación.</t>
  </si>
  <si>
    <t>Minuta contractual actualizada</t>
  </si>
  <si>
    <r>
      <rPr>
        <b/>
        <sz val="11"/>
        <rFont val="Arial"/>
        <family val="2"/>
      </rPr>
      <t>La acción de mejora finalizó el 31 de marzo de 2022.</t>
    </r>
    <r>
      <rPr>
        <sz val="11"/>
        <rFont val="Arial"/>
        <family val="2"/>
      </rPr>
      <t xml:space="preserve">
Se actualizó la minuta contractual referente a la liquidación de los contratos FO-CO-02-02 y fue Incluida en el Manual de contratación de la DNBC.
</t>
    </r>
    <r>
      <rPr>
        <b/>
        <sz val="11"/>
        <rFont val="Arial"/>
        <family val="2"/>
      </rPr>
      <t>Por lo tanto, se dado cumplimiento a la acción de mejora establecida en el Plan de Mejoramiento.</t>
    </r>
  </si>
  <si>
    <r>
      <rPr>
        <b/>
        <sz val="11"/>
        <rFont val="Arial"/>
        <family val="2"/>
      </rPr>
      <t>La acción de mejora finalizó el 31 de marzo de 2022.</t>
    </r>
    <r>
      <rPr>
        <sz val="11"/>
        <rFont val="Arial"/>
        <family val="2"/>
      </rPr>
      <t xml:space="preserve">
Se actualizó la minuta contractual referente a la liquidación de los contratos FO-CO-02-02 y fue Incluida en el Manual de contratación de la DNBC.
</t>
    </r>
    <r>
      <rPr>
        <b/>
        <sz val="11"/>
        <rFont val="Arial"/>
        <family val="2"/>
      </rPr>
      <t>Por lo tanto, se dio cumplimiento a la acción de mejora establecida en el Plan de Mejoramiento.</t>
    </r>
  </si>
  <si>
    <t>Se aporta minuta liquidación de contratos FO-CO-02-02, que hace parre integral de Manual de Contratación adoptado por la DNBC</t>
  </si>
  <si>
    <r>
      <rPr>
        <b/>
        <sz val="11"/>
        <rFont val="Arial"/>
        <family val="2"/>
      </rPr>
      <t>La acción de mejora finalizó el 31 de marzo de 2022.</t>
    </r>
    <r>
      <rPr>
        <sz val="11"/>
        <rFont val="Arial"/>
        <family val="2"/>
      </rPr>
      <t xml:space="preserve">
Se actualizó la minuta contractual referente a la liquidación de los contratos FO-CO-02-02 y fue Incluida en el Manual de contratación de la DNBC.
</t>
    </r>
    <r>
      <rPr>
        <b/>
        <sz val="11"/>
        <rFont val="Arial"/>
        <family val="2"/>
      </rPr>
      <t xml:space="preserve">
Por lo tanto, se dió cumplimiento a la acción de Mejora establecida en el Plan de Mejoramiento.</t>
    </r>
  </si>
  <si>
    <t>Actualizar el manual de contratación en relación a los requisitos para la liquidación de los contratos conforme a la normatividad vigente, incluyendo el procedimiento para llevar a cabo dicha liquidación</t>
  </si>
  <si>
    <r>
      <rPr>
        <b/>
        <sz val="11"/>
        <color rgb="FF000000"/>
        <rFont val="Arial"/>
        <family val="2"/>
      </rPr>
      <t xml:space="preserve">
La acción de mejora finalizó el 30 de Junio de 2022.
</t>
    </r>
    <r>
      <rPr>
        <sz val="11"/>
        <color indexed="8"/>
        <rFont val="Arial"/>
        <family val="2"/>
      </rPr>
      <t xml:space="preserve">
La DNBC, adoptó por medio de la resolución 345 del 13 de junio de 2022 el Manual de Contratación de la DNBC, Código MN-CO-01 Versión 2, incluyó en el numeral 5.2. la  Liquidación del Contrato y  el Procedimiento para llevar a cabo esta liquidación
</t>
    </r>
    <r>
      <rPr>
        <b/>
        <sz val="11"/>
        <color rgb="FF000000"/>
        <rFont val="Arial"/>
        <family val="2"/>
      </rPr>
      <t xml:space="preserve">Por lo tanto, se ha dado cumplimiento a la acción de mejora establecida en el Plan de Mejoramiento.
</t>
    </r>
    <r>
      <rPr>
        <sz val="11"/>
        <color indexed="8"/>
        <rFont val="Arial"/>
        <family val="2"/>
      </rPr>
      <t xml:space="preserve">
</t>
    </r>
  </si>
  <si>
    <r>
      <rPr>
        <b/>
        <sz val="11"/>
        <color rgb="FF000000"/>
        <rFont val="Arial"/>
        <family val="2"/>
      </rPr>
      <t xml:space="preserve">
La acción de mejora finalizó el 30 de Junio de 2022.
</t>
    </r>
    <r>
      <rPr>
        <sz val="11"/>
        <color indexed="8"/>
        <rFont val="Arial"/>
        <family val="2"/>
      </rPr>
      <t xml:space="preserve">
La DNBC, adoptó por medio de la resolución 345 del 13 de junio de 2022 el Manual de Contratación de la DNBC, Código MN-CO-01 Versión 2, incluyó en el numeral 5.2. la  Liquidación del Contrato y  el Procedimiento para llevar a cabo esta liquidación
</t>
    </r>
    <r>
      <rPr>
        <b/>
        <sz val="11"/>
        <color rgb="FF000000"/>
        <rFont val="Arial"/>
        <family val="2"/>
      </rPr>
      <t xml:space="preserve">Por lo tanto, se dio cumplimiento a la acción de mejora establecida en el Plan de Mejoramiento.
</t>
    </r>
    <r>
      <rPr>
        <sz val="11"/>
        <color indexed="8"/>
        <rFont val="Arial"/>
        <family val="2"/>
      </rPr>
      <t xml:space="preserve">
</t>
    </r>
  </si>
  <si>
    <t>Se aporta copia de Manual de Contratación Código MN-CO-02 Versión 2, adoptado por medio de Resolución 364 del 21 de junio de 2022.</t>
  </si>
  <si>
    <t>Taller de socialización semestral  del Manual de Contratación.</t>
  </si>
  <si>
    <r>
      <t xml:space="preserve">Hallazgo No. 08 de 2020. Supervisión en expedición de garantías – Contratos 147 y 218 del 2020. Administrativa con presunta incidencia disciplinaria.
</t>
    </r>
    <r>
      <rPr>
        <sz val="11"/>
        <color rgb="FF000000"/>
        <rFont val="Arial"/>
        <family val="2"/>
      </rPr>
      <t>La garantía Responsabilidad Extracontractual establecida  en el Contrato 147 de 2020 no se otorgó por la vigencia completa al período de ejecución del contrato y la Garantía de Cumplimiento del Contrato 218 de 2020 se expidado en fecha posterior al inicio del contrato</t>
    </r>
  </si>
  <si>
    <t>Debilidad en la aplicación de  controles en la etapa pos contractual establecidos por la Entidad, en la aplicación de las disposiciones contractuales y legales establecidas por las partes, como lo establece la CLÁUSULA 23 LIQUIDACIÓN DEL CONTRATO</t>
  </si>
  <si>
    <t xml:space="preserve">Generación de mecanismos de control y seguimiento en relación a la  expedición de las pólizas </t>
  </si>
  <si>
    <t>Actualizar el formato de acta de inicio incluyendo  un acápite donde el supervisor deba verificar el tiempo y el valor estipulado en las pólizas y que el mismo  se ajuste a lo establecido en el contrato.</t>
  </si>
  <si>
    <t>Actualización formato</t>
  </si>
  <si>
    <r>
      <t xml:space="preserve">
</t>
    </r>
    <r>
      <rPr>
        <b/>
        <sz val="11"/>
        <color rgb="FF000000"/>
        <rFont val="Arial"/>
        <family val="2"/>
      </rPr>
      <t xml:space="preserve">La acción de mejora finalizó el 31 de marzo de 2022.
</t>
    </r>
    <r>
      <rPr>
        <sz val="11"/>
        <color rgb="FF000000"/>
        <rFont val="Arial"/>
        <family val="2"/>
      </rPr>
      <t xml:space="preserve">
Se actualizó el formato de acta de inicio de los contratos DO-CO-02-02  y la misma está incluida en el Manual de Contratación en los Anexos conforme quedó establecido en la acción de mejora.</t>
    </r>
    <r>
      <rPr>
        <b/>
        <sz val="11"/>
        <color indexed="8"/>
        <rFont val="Arial"/>
        <family val="2"/>
      </rPr>
      <t xml:space="preserve">
Por lo tanto, se dado cumplimiento a la acción de mejora establecida en el Plan de Mejoramiento
</t>
    </r>
  </si>
  <si>
    <r>
      <t xml:space="preserve">
</t>
    </r>
    <r>
      <rPr>
        <b/>
        <sz val="11"/>
        <color rgb="FF000000"/>
        <rFont val="Arial"/>
        <family val="2"/>
      </rPr>
      <t xml:space="preserve">La acción de mejora finalizó el 31 de marzo de 2022.
</t>
    </r>
    <r>
      <rPr>
        <sz val="11"/>
        <color rgb="FF000000"/>
        <rFont val="Arial"/>
        <family val="2"/>
      </rPr>
      <t xml:space="preserve">
Se actualizó el formato de acta de inicio de los contratos DO-CO-02-02  y la misma está incluida en el Manual de Contratación en los Anexos conforme quedó establecido en la acción de mejora.</t>
    </r>
    <r>
      <rPr>
        <b/>
        <sz val="11"/>
        <color indexed="8"/>
        <rFont val="Arial"/>
        <family val="2"/>
      </rPr>
      <t xml:space="preserve">
Por lo tanto, se dio cumplimiento a la acción de mejora establecida en el Plan de Mejoramiento
</t>
    </r>
  </si>
  <si>
    <r>
      <t xml:space="preserve">
</t>
    </r>
    <r>
      <rPr>
        <b/>
        <sz val="11"/>
        <color rgb="FF000000"/>
        <rFont val="Arial"/>
        <family val="2"/>
      </rPr>
      <t xml:space="preserve">La acción de mejora finalizó el 31 de marzo de 2022.
</t>
    </r>
    <r>
      <rPr>
        <sz val="11"/>
        <color rgb="FF000000"/>
        <rFont val="Arial"/>
        <family val="2"/>
      </rPr>
      <t xml:space="preserve">
Se verificaron 17 actas de inicio del primer semestre de 2023 cargadas en el Drive, en las cuáles se observa que se incluye el número de la póliza, el valor y la vigencia.</t>
    </r>
    <r>
      <rPr>
        <b/>
        <sz val="11"/>
        <color rgb="FFFF0000"/>
        <rFont val="Arial"/>
        <family val="2"/>
      </rPr>
      <t xml:space="preserve">
</t>
    </r>
    <r>
      <rPr>
        <b/>
        <sz val="11"/>
        <color indexed="8"/>
        <rFont val="Arial"/>
        <family val="2"/>
      </rPr>
      <t xml:space="preserve">
Por lo tanto, se dio cumplimiento a la acción de mejora establecida en el Plan de Mejoramiento
</t>
    </r>
  </si>
  <si>
    <t xml:space="preserve">Actualizar el manual de contratación incluyendo  el formato de acta de inicio donde se establezca la verificación por parte del supervisor del tiempo y el valor estipulado en las pólizas </t>
  </si>
  <si>
    <r>
      <rPr>
        <b/>
        <sz val="11"/>
        <color rgb="FF000000"/>
        <rFont val="Arial"/>
        <family val="2"/>
      </rPr>
      <t>La acción de mejora finalizó el 30 de Junio de 2022.</t>
    </r>
    <r>
      <rPr>
        <sz val="11"/>
        <color indexed="8"/>
        <rFont val="Arial"/>
        <family val="2"/>
      </rPr>
      <t xml:space="preserve">
Se actualizó el formato de acta de inicio de los contratos DO-CO-02-02  y la misma está incluida en el Manual de Contratación en los Anexos conforme quedó establecido en la acción de mejora.
</t>
    </r>
    <r>
      <rPr>
        <b/>
        <sz val="11"/>
        <color rgb="FF000000"/>
        <rFont val="Arial"/>
        <family val="2"/>
      </rPr>
      <t xml:space="preserve">
Por lo tanto, se ha dado cumplimiento a la acción de mejora establecida en el Plan de Mejoramiento
</t>
    </r>
    <r>
      <rPr>
        <sz val="11"/>
        <color indexed="8"/>
        <rFont val="Arial"/>
        <family val="2"/>
      </rPr>
      <t xml:space="preserve">
</t>
    </r>
  </si>
  <si>
    <r>
      <rPr>
        <b/>
        <sz val="11"/>
        <color rgb="FF000000"/>
        <rFont val="Arial"/>
        <family val="2"/>
      </rPr>
      <t>La acción de mejora finalizó el 30 de Junio de 2022.</t>
    </r>
    <r>
      <rPr>
        <sz val="11"/>
        <color indexed="8"/>
        <rFont val="Arial"/>
        <family val="2"/>
      </rPr>
      <t xml:space="preserve">
Se actualizó el formato de acta de inicio de los contratos DO-CO-02-02  y la misma está incluida en el Manual de Contratación en los Anexos conforme quedó establecido en la acción de mejora.
</t>
    </r>
    <r>
      <rPr>
        <b/>
        <sz val="11"/>
        <color rgb="FF000000"/>
        <rFont val="Arial"/>
        <family val="2"/>
      </rPr>
      <t xml:space="preserve">
Por lo tanto, se dio cumplimiento a la acción de mejora establecida en el Plan de Mejoramiento
</t>
    </r>
    <r>
      <rPr>
        <sz val="11"/>
        <color indexed="8"/>
        <rFont val="Arial"/>
        <family val="2"/>
      </rPr>
      <t xml:space="preserve">
</t>
    </r>
  </si>
  <si>
    <r>
      <rPr>
        <b/>
        <sz val="11"/>
        <color rgb="FF000000"/>
        <rFont val="Arial"/>
        <family val="2"/>
      </rPr>
      <t>La acción de mejora finalizó el 30 de Junio de 2022.</t>
    </r>
    <r>
      <rPr>
        <sz val="11"/>
        <color indexed="8"/>
        <rFont val="Arial"/>
        <family val="2"/>
      </rPr>
      <t xml:space="preserve">
</t>
    </r>
    <r>
      <rPr>
        <sz val="11"/>
        <color rgb="FFFF0000"/>
        <rFont val="Arial"/>
        <family val="2"/>
      </rPr>
      <t xml:space="preserve">
</t>
    </r>
    <r>
      <rPr>
        <sz val="11"/>
        <rFont val="Arial"/>
        <family val="2"/>
      </rPr>
      <t>Se aporta copia de Manual de Contratación Código MN-CO-02 Versión 2, adoptado por medio de Resolución 364 del 21 de junio de 2022.</t>
    </r>
    <r>
      <rPr>
        <sz val="11"/>
        <color rgb="FFFF0000"/>
        <rFont val="Arial"/>
        <family val="2"/>
      </rPr>
      <t xml:space="preserve">
</t>
    </r>
    <r>
      <rPr>
        <b/>
        <sz val="11"/>
        <rFont val="Arial"/>
        <family val="2"/>
      </rPr>
      <t xml:space="preserve">
Por lo tanto, se dió cumplimiento a la acción de mejora establecida en el Plan de Mejoramiento.
</t>
    </r>
  </si>
  <si>
    <r>
      <t xml:space="preserve">Hallazgo No. 09 de 2020. Consistencia de la información Contratos 228 y 229 de 2020.
Administrativa.
</t>
    </r>
    <r>
      <rPr>
        <sz val="11"/>
        <color indexed="8"/>
        <rFont val="Arial"/>
        <family val="2"/>
      </rPr>
      <t>Falencias en la consistencia de la información, por la falta de designación del supervisor, documentos sin firmas, actas de salida de almacén con fecha anterior a la suscripción del contrato entre otras</t>
    </r>
  </si>
  <si>
    <t xml:space="preserve">
Deficiencias de en la aplicación de controles y sistemas de información. los procedimientos administrativos PC-AD-01 Gestión de Bienes, PC-GF-10 Registro de obligaciones y generan riesgo en el reporte de la información, lo que conlleva a que se materialicen riesgos en el proceso de contratación, administración y/o entrega de los bienes o servicios adquiridos en ocasión de la urgencia manifiesta.</t>
  </si>
  <si>
    <t>Aplicación de procedimientos donde se establezcan lineamientos y 7o controles en relación a la consistencia de la información.</t>
  </si>
  <si>
    <r>
      <rPr>
        <b/>
        <sz val="11"/>
        <color rgb="FF000000"/>
        <rFont val="Arial"/>
        <family val="2"/>
      </rPr>
      <t>La acción de mejora finalizó el 30 de Junio de 2022.</t>
    </r>
    <r>
      <rPr>
        <sz val="11"/>
        <color indexed="8"/>
        <rFont val="Arial"/>
        <family val="2"/>
      </rPr>
      <t xml:space="preserve">
Se actualizaron los Procedimientos PC-GF-12 Registro de Obligaciones Versión 2, PC-GF-10 Central de Cuentas Versión 2, PC-GF-11 Elaborar Ordenes de Pago.
De igual forma, se actualizaron los  siguientes Formatos:
FO-GF-10-01 Versión 4 Lista de chequeo para la recepción y trámites de cuentas para pago.
FO-GF-10-02 Versión 4 Informe de Actividades
FO-GF-10-03 Versión 4 Formato Informe mensual y/o periodico de supervisión
FO-GF-10-06 Versión 4 Paz y salvo contratistas
FO-GF-10-08 Versión 2 Informe de Seguimiento Supervisor
</t>
    </r>
    <r>
      <rPr>
        <b/>
        <sz val="11"/>
        <color rgb="FF000000"/>
        <rFont val="Arial"/>
        <family val="2"/>
      </rPr>
      <t xml:space="preserve">Por lo tanto, se ha dado cumplimiento a la acción de mejora establecida en el Plan de Mejoramiento.
</t>
    </r>
  </si>
  <si>
    <r>
      <t xml:space="preserve">La acción de mejora finalizó el 30 de Junio de 2022.
</t>
    </r>
    <r>
      <rPr>
        <sz val="11"/>
        <color rgb="FF000000"/>
        <rFont val="Arial"/>
        <family val="2"/>
      </rPr>
      <t xml:space="preserve">En el primer semestre de 2022, se actualizaron los Procedimientos PC-GF-12 Registro de Obligaciones Versión 2, PC-GF-10 Central de Cuentas Versión 2, PC-GF-11 Elaborar Ordenes de Pago.
De igual forma, se actualizaron los  siguientes Formatos:
FO-GF-10-01 Versión 4 Lista de chequeo para la recepción y trámites de cuentas para pago.
FO-GF-10-02 Versión 4 Informe de Actividades
FO-GF-10-03 Versión 4 Formato Informe mensual y/o periodico de supervisión
FO-GF-10-06 Versión 4 Paz y salvo contratistas
FO-GF-10-08 Versión 2 Informe de Seguimiento Supervisor
</t>
    </r>
    <r>
      <rPr>
        <b/>
        <sz val="11"/>
        <color indexed="8"/>
        <rFont val="Arial"/>
        <family val="2"/>
      </rPr>
      <t xml:space="preserve">Por lo tanto, se dio cumplimiento a la acción de mejora establecida en el Plan de Mejoramiento.
</t>
    </r>
  </si>
  <si>
    <t>Aplicación de procedimientos donde se establezcan lineamientos y / o controles en relación a la consistencia de la información.</t>
  </si>
  <si>
    <r>
      <rPr>
        <b/>
        <sz val="11"/>
        <rFont val="Arial"/>
        <family val="2"/>
      </rPr>
      <t>La acción de mejora finalizó el 31 de Diciembre de 2022.</t>
    </r>
    <r>
      <rPr>
        <sz val="11"/>
        <rFont val="Arial"/>
        <family val="2"/>
      </rPr>
      <t xml:space="preserve">
El proceso de Gestión Administrativa emitió:
Informe de fecha 21 de junio de 2023 de Implementación del sistema ERP DYNAMICS 365 BUSINESS CENTRAL, en el cual se indica, que: </t>
    </r>
    <r>
      <rPr>
        <sz val="10"/>
        <rFont val="Arial"/>
        <family val="2"/>
      </rPr>
      <t>"Se alimentaron 14 entradas de los meses de septiembre, octubre, noviembre y diciembre del 2021 con 6.171 ítems de bienes y 47 salidas del mes de septiembre del 2021 con 7.345 ítems de bienes del activo y del inventario."</t>
    </r>
    <r>
      <rPr>
        <sz val="9"/>
        <rFont val="Arial"/>
        <family val="2"/>
      </rPr>
      <t xml:space="preserve">  </t>
    </r>
    <r>
      <rPr>
        <sz val="11"/>
        <rFont val="Arial"/>
        <family val="2"/>
      </rPr>
      <t xml:space="preserve">y, que: </t>
    </r>
    <r>
      <rPr>
        <sz val="9"/>
        <rFont val="Arial"/>
        <family val="2"/>
      </rPr>
      <t>"</t>
    </r>
    <r>
      <rPr>
        <sz val="10"/>
        <rFont val="Arial"/>
        <family val="2"/>
      </rPr>
      <t xml:space="preserve">está pendiente alimentar 3 salidas, 549 de octubre del 2021, 550, 551 de noviembre del año 2021, que tiene 1.512 ítems de bienes el cual toca buscar su código y alimentar uno a uno." así mismo, se indica: "En cuanto las depreciaciones, ya se realizó la del mes de septiembre y octubre, está en espera la del mes de noviembre y diciembre en cuanto se realicen las salidas mencionadas anteriormente se puede hacer el cierre de año."
</t>
    </r>
    <r>
      <rPr>
        <sz val="11"/>
        <rFont val="Arial"/>
        <family val="2"/>
      </rPr>
      <t xml:space="preserve">
Se cargaron en la carpeta de OneDrive reportes del ERP de registro de depreciaciones de los meses de septiembre y octubre de 2021, y reporte diario general del mes de septiembre de 2021. Se puede concluir que a junio 30 de 2023, no se encuentra implementado el Sistema del Módulo de inventarios y Activos.
</t>
    </r>
    <r>
      <rPr>
        <b/>
        <sz val="11"/>
        <rFont val="Arial"/>
        <family val="2"/>
      </rPr>
      <t>Por lo tanto,  No se dio cumplimiento a la acción de mejora establecida en el Plan de Mejoramiento, quedando la misma VENCIDA.</t>
    </r>
  </si>
  <si>
    <t>Se carga muestra contratos suscritos por la DNBC entre 1 enero y 30 de junio de 2023, donde se evidencia la implementación del flujo de aprobación, no obstante lo anterior el modelo del documento no se encuentra formalizado en el sistema de Gestión.</t>
  </si>
  <si>
    <r>
      <rPr>
        <b/>
        <sz val="11"/>
        <color rgb="FF000000"/>
        <rFont val="Arial"/>
        <family val="2"/>
      </rPr>
      <t>La acción de mejora finalizó el 31 de Diciembre de 2022</t>
    </r>
    <r>
      <rPr>
        <sz val="11"/>
        <color indexed="8"/>
        <rFont val="Arial"/>
        <family val="2"/>
      </rPr>
      <t xml:space="preserve">
</t>
    </r>
    <r>
      <rPr>
        <sz val="11"/>
        <rFont val="Arial"/>
        <family val="2"/>
      </rPr>
      <t xml:space="preserve">
El Proceso de Gestión Contractual cargó en el One Drive, la evidencia de los Estudios Previos donde se puede apreciar la acción de mejora que establece la Implementación en los documentos elaborados por el proceso de Gestión Contractual,  el  nombre de quien lo elaboró, nombre quien lo revisa y lo aprueba.
</t>
    </r>
    <r>
      <rPr>
        <sz val="11"/>
        <color indexed="8"/>
        <rFont val="Arial"/>
        <family val="2"/>
      </rPr>
      <t xml:space="preserve">
</t>
    </r>
    <r>
      <rPr>
        <b/>
        <sz val="11"/>
        <color rgb="FF000000"/>
        <rFont val="Arial"/>
        <family val="2"/>
      </rPr>
      <t>Por lo tanto, se dio cumplimiento a la acción de mejora establecida en el Plan de Mejoramiento</t>
    </r>
  </si>
  <si>
    <r>
      <t xml:space="preserve">Hallazgo No. 10 de 2020. Administración y entrega de bienes Contrato 218 de 2020. Administrativo.
</t>
    </r>
    <r>
      <rPr>
        <sz val="11"/>
        <color indexed="8"/>
        <rFont val="Arial"/>
        <family val="2"/>
      </rPr>
      <t xml:space="preserve">La Dirección Nacional de Bomberos de Colombia no ejerció un adecuado control en la salida de almacén y entrega final a los cuerpos de bomberos del país de los elementos contratados conforme se establece en el  “Procedimiento PC-AD-01 Gestión de Bienes”.  
</t>
    </r>
  </si>
  <si>
    <t xml:space="preserve">
Deficiencias en la aplicación de controles para la administración y entrega de los bienes adquiridos en el Contrato 218 de 2020, con destino a los cuerpos de bomberos del país.
Falencias pueden ser producto de llevar un inventario manual en la Entidad, por cuanto este no se encuentra sistematizado y se lleva solo en hojas de Excel.</t>
  </si>
  <si>
    <t>Implementación de un sistema de información que consolide, administre y controle los bienes de la entidad.</t>
  </si>
  <si>
    <t>Actualización del Procedimiento  Gestión de Bienes,  en relación a la entrega de los bienes adquiridos</t>
  </si>
  <si>
    <t>Actualización de procedimiento</t>
  </si>
  <si>
    <r>
      <rPr>
        <b/>
        <sz val="11"/>
        <rFont val="Arial"/>
        <family val="2"/>
      </rPr>
      <t xml:space="preserve">La acción de mejora finalizó el 30 de Junio de 2022.
</t>
    </r>
    <r>
      <rPr>
        <sz val="11"/>
        <rFont val="Arial"/>
        <family val="2"/>
      </rPr>
      <t xml:space="preserve">
Se evidencia la actualización del Procedimiento de Gestión de Bienes Código: PC-AD-01 Versión 4, no obstante, el mismo no establece en el numeral 6.1 PROCEMIENTO PARA LA RECEPCIÓN Y ENTREGA DE BIENES, actividades 6, 7 y 8
</t>
    </r>
    <r>
      <rPr>
        <b/>
        <sz val="11"/>
        <rFont val="Arial"/>
        <family val="2"/>
      </rPr>
      <t xml:space="preserve">Por lo tanto, se ha dado cumplimiento  a la acción de mejora establecida en el Plan de Mejoramiento.
</t>
    </r>
    <r>
      <rPr>
        <sz val="11"/>
        <rFont val="Arial"/>
        <family val="2"/>
      </rPr>
      <t xml:space="preserve">
</t>
    </r>
  </si>
  <si>
    <r>
      <rPr>
        <b/>
        <sz val="11"/>
        <rFont val="Arial"/>
        <family val="2"/>
      </rPr>
      <t xml:space="preserve">La acción de mejora finalizó el 30 de Junio de 2022.
</t>
    </r>
    <r>
      <rPr>
        <sz val="11"/>
        <rFont val="Arial"/>
        <family val="2"/>
      </rPr>
      <t xml:space="preserve">
En el primer semestre de 2022, se realizó  la actualización del Procedimiento de Gestión de Bienes Código: PC-AD-01 Versión 4 numeral 6.1 PROCEDIMIENTO PARA LA RECEPCIÓN Y ENTREGA DE BIENES 
</t>
    </r>
    <r>
      <rPr>
        <b/>
        <sz val="11"/>
        <rFont val="Arial"/>
        <family val="2"/>
      </rPr>
      <t xml:space="preserve">Por lo tanto, se dio cumplimiento  a la acción de mejora establecida en el Plan de Mejoramiento.
</t>
    </r>
    <r>
      <rPr>
        <sz val="11"/>
        <rFont val="Arial"/>
        <family val="2"/>
      </rPr>
      <t xml:space="preserve">
</t>
    </r>
  </si>
  <si>
    <r>
      <t xml:space="preserve">La acción de mejora finalizó el 30 de Junio de 2022.
</t>
    </r>
    <r>
      <rPr>
        <sz val="11"/>
        <rFont val="Arial"/>
        <family val="2"/>
      </rPr>
      <t xml:space="preserve">En el primer semestre de 2022, se realizó la actualización del Procedimiento de Gestión de Bienes Código: PC-AD-01 Versión 4, estableciendo en el numeral 6.1 PROCEMIENTO PARA LA RECEPCIÓN Y ENTREGA DE BIENES, actividad 8 la aplicabilidad del Sistema de Información (ERP), conforme se enuncia en la acción de mejora.
El proceso diligenció el avance pero no anexó las respectivas evidencias para realizar el seguimiento por parte de la OCI.
</t>
    </r>
    <r>
      <rPr>
        <b/>
        <sz val="11"/>
        <rFont val="Arial"/>
        <family val="2"/>
      </rPr>
      <t xml:space="preserve">Por lo tanto, la acción de mejora establecida en el Plan de Mejoramiento, no tiene efectividad al corte 30 de junio de 2023.
</t>
    </r>
  </si>
  <si>
    <r>
      <rPr>
        <b/>
        <sz val="11"/>
        <rFont val="Arial"/>
        <family val="2"/>
      </rPr>
      <t>La acción de mejora finalizó el 31 de Diciembre de 2022.</t>
    </r>
    <r>
      <rPr>
        <sz val="11"/>
        <rFont val="Arial"/>
        <family val="2"/>
      </rPr>
      <t xml:space="preserve">
El proceso de Gestión Administrativa emitió:
Informe de fecha 21 de junio de 2023 de Implementación del sistema ERP DYNAMICS 365 BUSINESS CENTRAL, en el cual se indica, que: "Se alimentaron 14 entradas de los meses de septiembre, octubre, noviembre y diciembre del 2021 con 6.171 ítems de bienes y 47 salidas del mes de septiembre del 2021 con 7.345 ítems de bienes del activo y del inventario."  y, que: "está pendiente alimentar 3 salidas, 549 de octubre del 2021, 550, 551 de noviembre del año 2021, que tiene 1.512 ítems de bienes el cual toca buscar su código y alimentar uno a uno." así mismo, se indica: "En cuanto las depreciaciones, ya se realizó la del mes de septiembre y octubre, está en espera la del mes de noviembre y diciembre en cuanto se realicen las salidas mencionadas anteriormente se puede hacer el cierre de año."
Se cargaron en la carpeta de OneDrive reportes del ERP de registro de depreciaciones de los meses de septiembre y octubre de 2021, y reporte diario general del mes de septiembre de 2021, el soporte cargado para octubre de 2021, no corresponde al mes mencionado, es de septiembre. Se puede concluir que a junio 30 de 2023, no se encuentra implementado el Sistema del Módulo de inventarios y Activos
</t>
    </r>
    <r>
      <rPr>
        <b/>
        <sz val="11"/>
        <rFont val="Arial"/>
        <family val="2"/>
      </rPr>
      <t>Por lo tanto,  No se dio cumplimiento a la acción de mejora establecida en el Plan de Mejoramiento, quedando la misma VENCIDA.</t>
    </r>
  </si>
  <si>
    <t>Generar en el sistema de gestión documental establecido por la DNBC,  el número de radicado  y fecha que identificará los documentos presentados por el contratista y/o supervisor para el respectivo  trámite de pago.</t>
  </si>
  <si>
    <t>Radicación Sistema de gestión Documental</t>
  </si>
  <si>
    <t>Dirección General-Atención al usuario.</t>
  </si>
  <si>
    <r>
      <t xml:space="preserve">El sistema de gestión documental establecido por la DNBC,  genera un stiker con  el número de radicado, fecha radicación, hora, radicador, remitente y dirección el cual identifica cada uno de los documentos presentados por el contratista y/o supervisor para el respectivo  trámite de pago.
</t>
    </r>
    <r>
      <rPr>
        <b/>
        <sz val="11"/>
        <rFont val="Arial"/>
        <family val="2"/>
      </rPr>
      <t xml:space="preserve">
Evidencia:
</t>
    </r>
    <r>
      <rPr>
        <sz val="11"/>
        <rFont val="Arial"/>
        <family val="2"/>
      </rPr>
      <t xml:space="preserve">
Radicados 20221140133852,5652,8322,8762
Radicados 20221140140442,1542
Radicados 20221140144062,4072,6892,7802
Radicados 20221140150002,2332,3172
Radicados 20221140159502,9512
</t>
    </r>
    <r>
      <rPr>
        <b/>
        <sz val="11"/>
        <rFont val="Arial"/>
        <family val="2"/>
      </rPr>
      <t>Por lo tanto se ha dado cumplimiento a la acción de Mejora establecida en el Plan de Mejoramiento</t>
    </r>
  </si>
  <si>
    <t>Atención al Usuario</t>
  </si>
  <si>
    <r>
      <rPr>
        <b/>
        <sz val="11"/>
        <rFont val="Arial"/>
        <family val="2"/>
      </rPr>
      <t xml:space="preserve">
La acción de mejora finalizó el 31 de Diciembre de 2022.
</t>
    </r>
    <r>
      <rPr>
        <sz val="11"/>
        <rFont val="Arial"/>
        <family val="2"/>
      </rPr>
      <t xml:space="preserve">
El sistema de gestión documental establecido por la DNBC,  genera un stiker con  el número de radicado, fecha radicación, hora, radicador, remitente y dirección el cual identifica cada uno de los documentos presentados por el contratista y/o supervisor para el respectivo  trámite de pago.
</t>
    </r>
    <r>
      <rPr>
        <b/>
        <sz val="11"/>
        <rFont val="Arial"/>
        <family val="2"/>
      </rPr>
      <t xml:space="preserve">
Evidencia:
</t>
    </r>
    <r>
      <rPr>
        <sz val="11"/>
        <rFont val="Arial"/>
        <family val="2"/>
      </rPr>
      <t xml:space="preserve">
Radicados 20221140161892,1902,1912
Radicados 20221140166392,872,292,732
Radicados 20221140169792
Radicados 20221140169802
Radicados 20221140170732
</t>
    </r>
    <r>
      <rPr>
        <b/>
        <sz val="11"/>
        <rFont val="Arial"/>
        <family val="2"/>
      </rPr>
      <t>Por lo tanto se dio cumplimiento a la acción de Mejora establecida en el Plan de Mejoramiento</t>
    </r>
  </si>
  <si>
    <t>Se viene realizando la actividadad por parte de Gestion Atencion al Usuario de radicar las cuentas de cobro que lleguen por parte del contratista y/o supervisor para generar numero de radicado y fecha.</t>
  </si>
  <si>
    <t>De acuerdo a la unidad de medida de la  actividad (Radicación Sistema de gestión Documental), se evidencian los siguientes radicados los cuales son generados por el sistema de gestion documental de la entidad mediante un stiker con el número de radicado, fecha radicación, hora, radicador, remitente y dirección el cual identifica cada uno de los documentos presentados por el contratista y/o supervisor para el respectivo  trámite de pago:
20231140211392
20231140211402
20231140213722
20231140213842
20231140213892
20231140214332
20231140215932
20231140217022
20231140217402
20231140219662
20231140220032
20231140224702
20231140225992
20231140226342
20231140227612
20231140231232
20231140231632</t>
  </si>
  <si>
    <r>
      <rPr>
        <b/>
        <sz val="11"/>
        <rFont val="Arial"/>
        <family val="2"/>
      </rPr>
      <t xml:space="preserve">
La acción de mejora finalizó el 31 de Diciembre de 2022.
</t>
    </r>
    <r>
      <rPr>
        <sz val="11"/>
        <rFont val="Arial"/>
        <family val="2"/>
      </rPr>
      <t xml:space="preserve">
El sistema de gestión documental establecido por la DNBC,  genera un stiker con  el número de radicado, fecha radicación, hora, radicador, remitente y dirección el cual identifica cada uno de los documentos presentados por el contratista y/o supervisor para el respectivo  trámite de pago, se revisó una muestra de 19 radicados generados entre enero y junio de 2023, así:
</t>
    </r>
    <r>
      <rPr>
        <b/>
        <sz val="11"/>
        <rFont val="Arial"/>
        <family val="2"/>
      </rPr>
      <t xml:space="preserve">
Evidencia de radicados:
</t>
    </r>
    <r>
      <rPr>
        <sz val="11"/>
        <rFont val="Arial"/>
        <family val="2"/>
      </rPr>
      <t xml:space="preserve">20231140211392 / 402 / 20231140213722 / 842 / 892 / 20231140214332 / 20231140215932 / 20231140217022 /402 / 20231140219662 / 20231140220032 / 20231140221762 / 20231140223032 / 20231140224702 / 20231140225992 / 20231140226342 / 20231140227612 /20231140231232 / 632.
</t>
    </r>
    <r>
      <rPr>
        <b/>
        <sz val="11"/>
        <rFont val="Arial"/>
        <family val="2"/>
      </rPr>
      <t>Por lo tanto se dio cumplimiento a la acción de Mejora establecida en el Plan de Mejoramiento</t>
    </r>
  </si>
  <si>
    <r>
      <t xml:space="preserve">Hallazgo No. 11. Denuncia 2021. Administrativo-Disciplinario Implementación Sistema de Información Planificador de Recursos Empresariales  ERP Denuncia 2021-208386-82111-SE 
</t>
    </r>
    <r>
      <rPr>
        <sz val="11"/>
        <color indexed="8"/>
        <rFont val="Arial"/>
        <family val="2"/>
      </rPr>
      <t>Falta de planeación en la estructuración de la Orden de compra 56640, así como deficiencias en el seguimiento, supervisión y control en la ejecución, teniendo en cuenta que se contrato un sistema que debía implementarse en 2,5 meses y ha sido prorrogado en 11 meses y 26 días.</t>
    </r>
  </si>
  <si>
    <t>No se realizó una adecuada planeación contractual para la estructuración de la orden de compra 56640, así como la carencia de control, seguimiento y supervisión en la ejecución contractual. Debilidades en el ejercicio de las funciones precontractuales y contractuales</t>
  </si>
  <si>
    <t>Generación de mecanismos de control y seguimiento con relación a la etapa precontractual, contractual y pos contractual</t>
  </si>
  <si>
    <t>Realizar  capacitaciones en la plataforma SECOP II con la participación y contratistas del procesos de gestión contractual, de manera trimestral</t>
  </si>
  <si>
    <t>Capacitaciones</t>
  </si>
  <si>
    <t>Dirección General-Subdirección Administrativa y Financiero-Gestión Contractual</t>
  </si>
  <si>
    <r>
      <t xml:space="preserve">Se evidencia una capacitación realizada en el Grupo del Proceso de Gestión Contractual  del día 16 de febrero de 2022 y del 06 de abril de 2022
</t>
    </r>
    <r>
      <rPr>
        <b/>
        <sz val="11"/>
        <rFont val="Arial"/>
        <family val="2"/>
      </rPr>
      <t xml:space="preserve">
Por lo tanto, se ha dado cumplimiento a la acción de mejora establecida en el Plan de Mejoramiento</t>
    </r>
  </si>
  <si>
    <r>
      <rPr>
        <b/>
        <sz val="11"/>
        <rFont val="Arial"/>
        <family val="2"/>
      </rPr>
      <t xml:space="preserve">
La acción de mejora finalizó el 31 de Diciembre de 2022.
</t>
    </r>
    <r>
      <rPr>
        <sz val="11"/>
        <rFont val="Arial"/>
        <family val="2"/>
      </rPr>
      <t xml:space="preserve">
El 29 de agosto y 18 de octubre de 2022, se realizó Capacitación  al personal del Proceso de Gestión Contractual con realación al manejo de la plataforma SECOP II.
</t>
    </r>
    <r>
      <rPr>
        <b/>
        <sz val="11"/>
        <rFont val="Arial"/>
        <family val="2"/>
      </rPr>
      <t>Por lo tanto se dio cumplimiento a la acción de Mejora establecida en el Plan de Mejoramiento</t>
    </r>
  </si>
  <si>
    <t>ojo a tener en cuenta</t>
  </si>
  <si>
    <r>
      <rPr>
        <b/>
        <sz val="11"/>
        <rFont val="Arial"/>
        <family val="2"/>
      </rPr>
      <t>La acción de mejora finalizó el 31 de Diciembre de 2022.</t>
    </r>
    <r>
      <rPr>
        <sz val="11"/>
        <rFont val="Arial"/>
        <family val="2"/>
      </rPr>
      <t xml:space="preserve">
De enero a junio de 2023 no se han realizado capacitaciones de SECOP II por parte del proceso de gestión contractual.
</t>
    </r>
    <r>
      <rPr>
        <b/>
        <sz val="11"/>
        <rFont val="Arial"/>
        <family val="2"/>
      </rPr>
      <t>Por lo tanto, la acción de mejora establecida en el Plan de Mejoramiento, no tiene efectividad al corte 30 de junio de 2023.</t>
    </r>
  </si>
  <si>
    <t xml:space="preserve">Actualizar el manual de contratación  incluyendo  los lineamientos generales con relación a la generación de los estudios de mercado y análisis del sector. Asimismo, incluir la obligatoriedad de allegar los respectivos soportes documentales informe técnico de solicitud de la adición y prórroga por parte del supervisor. </t>
  </si>
  <si>
    <r>
      <rPr>
        <b/>
        <sz val="11"/>
        <color rgb="FF000000"/>
        <rFont val="Arial"/>
        <family val="2"/>
      </rPr>
      <t>La acción de mejora finalizó el 30 de Junio de 2022.</t>
    </r>
    <r>
      <rPr>
        <sz val="11"/>
        <color indexed="8"/>
        <rFont val="Arial"/>
        <family val="2"/>
      </rPr>
      <t xml:space="preserve">
La DNBC, adoptó por medio de la resolución 345 del 13 de junio de 2022 el Manual de Contratación de la DNBC, Código MN-CO-01 Versión 2,  en el cual señaló en el  numeral 3.2. Requisitos Habilitantes el tema del  análisis del sector económico respectivo. En el numeral 1.1.4 se indicaron  los lineamientos generales a tener en cuenta cuando se realice el  estudio de mercado.
De igual forma, el numeral 4.10.2 y 4,10,3 enuncia el trámite que se debe realizar al requerirse una adición o  prórroga  en un contrato.
</t>
    </r>
    <r>
      <rPr>
        <b/>
        <sz val="11"/>
        <color rgb="FF000000"/>
        <rFont val="Arial"/>
        <family val="2"/>
      </rPr>
      <t>Por lo tanto, se ha dado cumplimiento a la acción de mejora establecida en el Plan de Mejoramiento.</t>
    </r>
    <r>
      <rPr>
        <sz val="11"/>
        <color indexed="8"/>
        <rFont val="Arial"/>
        <family val="2"/>
      </rPr>
      <t xml:space="preserve">
</t>
    </r>
  </si>
  <si>
    <r>
      <rPr>
        <b/>
        <sz val="11"/>
        <color rgb="FF000000"/>
        <rFont val="Arial"/>
        <family val="2"/>
      </rPr>
      <t>La acción de mejora finalizó el 30 de Junio de 2022.</t>
    </r>
    <r>
      <rPr>
        <sz val="11"/>
        <color indexed="8"/>
        <rFont val="Arial"/>
        <family val="2"/>
      </rPr>
      <t xml:space="preserve">
En el primer semestre de 2022, la DNBC, adoptó por medio de la resolución 345 del 13 de junio de 2022 el Manual de Contratación de la DNBC, Código MN-CO-01 Versión 2,  en el cual señaló en el  numeral 3.2. Requisitos Habilitantes el tema del  análisis del sector económico respectivo. En el numeral 1.1.4 se indicaron  los lineamientos generales a tener en cuenta cuando se realice el  estudio de mercado.
De igual forma, el numeral 4.10.2 y 4,10,3 enuncia el trámite que se debe realizar al requerirse una adición o  prórroga  en un contrato.
</t>
    </r>
    <r>
      <rPr>
        <b/>
        <sz val="11"/>
        <color rgb="FF000000"/>
        <rFont val="Arial"/>
        <family val="2"/>
      </rPr>
      <t>Por lo tanto, se dio cumplimiento a la acción de mejora establecida en el Plan de Mejoramiento.</t>
    </r>
    <r>
      <rPr>
        <sz val="11"/>
        <color indexed="8"/>
        <rFont val="Arial"/>
        <family val="2"/>
      </rPr>
      <t xml:space="preserve">
</t>
    </r>
  </si>
  <si>
    <r>
      <rPr>
        <b/>
        <sz val="11"/>
        <rFont val="Arial"/>
        <family val="2"/>
      </rPr>
      <t>La acción de mejora finalizó el 30 de Junio de 2022.</t>
    </r>
    <r>
      <rPr>
        <sz val="11"/>
        <rFont val="Arial"/>
        <family val="2"/>
      </rPr>
      <t xml:space="preserve">
Se actualizó el  manual de contratación  incluyendo  los lineamientos generales con relación a la generación de los estudios de mercado y análisis del sector.
</t>
    </r>
    <r>
      <rPr>
        <b/>
        <sz val="11"/>
        <rFont val="Arial"/>
        <family val="2"/>
      </rPr>
      <t xml:space="preserve">
Por lo tanto, se dió  cumplimiento a la acción de mejora establecida en el Plan de Mejoramiento.</t>
    </r>
  </si>
  <si>
    <t>Incluir en el Manual de contratación el flujo de aprobación responsables y vistos buenos en la plataforma SECOP II.</t>
  </si>
  <si>
    <r>
      <rPr>
        <b/>
        <sz val="11"/>
        <rFont val="Arial"/>
        <family val="2"/>
      </rPr>
      <t>La acción de mejora finalizó el 30 de Junio de 2022.</t>
    </r>
    <r>
      <rPr>
        <sz val="11"/>
        <color indexed="8"/>
        <rFont val="Arial"/>
        <family val="2"/>
      </rPr>
      <t xml:space="preserve">
La DNBC, adoptó por medio de la resolución 345 del 13 de junio de 2022 el Manual de Contratación de la DNBC, Código MN-CO-01 Versión 2; incluyendo el flujo de aprobación de responsables y vistos buenos en la plataforma SECOP II. (numeral 4,6)
</t>
    </r>
    <r>
      <rPr>
        <b/>
        <sz val="11"/>
        <color rgb="FF000000"/>
        <rFont val="Arial"/>
        <family val="2"/>
      </rPr>
      <t>Por lo tanto, se ha dado  cumplimiento a la acción de mejora establecida en el Plan de Mejoramiento</t>
    </r>
    <r>
      <rPr>
        <sz val="11"/>
        <color indexed="8"/>
        <rFont val="Arial"/>
        <family val="2"/>
      </rPr>
      <t xml:space="preserve">
</t>
    </r>
  </si>
  <si>
    <r>
      <rPr>
        <b/>
        <sz val="11"/>
        <rFont val="Arial"/>
        <family val="2"/>
      </rPr>
      <t>La acción de mejora finalizó el 30 de Junio de 2022.</t>
    </r>
    <r>
      <rPr>
        <sz val="11"/>
        <color indexed="8"/>
        <rFont val="Arial"/>
        <family val="2"/>
      </rPr>
      <t xml:space="preserve">
La DNBC en el primer semestre de 2022, adoptó por medio de la resolución 345 del 13 de junio de 2022 el Manual de Contratación de la DNBC, Código MN-CO-01 Versión 2; incluyendo el flujo de aprobación de responsables y vistos buenos en la plataforma SECOP II. (numeral 4,6)
</t>
    </r>
    <r>
      <rPr>
        <b/>
        <sz val="11"/>
        <color rgb="FF000000"/>
        <rFont val="Arial"/>
        <family val="2"/>
      </rPr>
      <t>Por lo tanto, se dio  cumplimiento a la acción de mejora establecida en el Plan de Mejoramiento</t>
    </r>
    <r>
      <rPr>
        <sz val="11"/>
        <color indexed="8"/>
        <rFont val="Arial"/>
        <family val="2"/>
      </rPr>
      <t xml:space="preserve">
</t>
    </r>
  </si>
  <si>
    <r>
      <rPr>
        <b/>
        <sz val="11"/>
        <rFont val="Arial"/>
        <family val="2"/>
      </rPr>
      <t>La acción de mejora finalizó el 30 de Junio de 2022.</t>
    </r>
    <r>
      <rPr>
        <sz val="11"/>
        <color indexed="8"/>
        <rFont val="Arial"/>
        <family val="2"/>
      </rPr>
      <t xml:space="preserve">
La DNBC en el primer semestre de 2022, adoptó por medio de la resolución 345 del 13 de junio de 2022 el Manual de Contratación de la DNBC, Código MN-CO-01 Versión 2; incluyendo el flujo de aprobación de responsables y vistos buenos en la plataforma SECOP II. (numeral 4,6)
</t>
    </r>
    <r>
      <rPr>
        <b/>
        <sz val="11"/>
        <rFont val="Arial"/>
        <family val="2"/>
      </rPr>
      <t>Por lo tanto, se dió  cumplimiento a la acción de mejora establecida en el Plan de Mejoramiento.</t>
    </r>
  </si>
  <si>
    <t>Generar el PAA conforme a los lineamientos establecidos por Colombia Compra Eficiente, indicando los procesos que se adelantaran, responsables, fechas de inicio y finalización, cuantía, tipo de proceso, responsables de generar estudios entre otros.</t>
  </si>
  <si>
    <t>Elaboración del Procedimiento de PAA</t>
  </si>
  <si>
    <t>Dirección General-Planeación Estratégica</t>
  </si>
  <si>
    <r>
      <rPr>
        <b/>
        <sz val="11"/>
        <rFont val="Arial"/>
        <family val="2"/>
      </rPr>
      <t>La acción de mejora finalizó el 31 de marzo de 2022.</t>
    </r>
    <r>
      <rPr>
        <sz val="11"/>
        <rFont val="Arial"/>
        <family val="2"/>
      </rPr>
      <t xml:space="preserve">
Se elaboró el procedimiento PC-PE-01 Versión 1 "formulación y Seguimiento  Plan Anual de Adquisiciones" así como el formato FO-PE-01, el cual fue socializado con el Proceso de Gestión Contractual. De igual forma, se generó el PAA para los procesos de contratación que se estimaban contratar.
</t>
    </r>
    <r>
      <rPr>
        <b/>
        <sz val="11"/>
        <rFont val="Arial"/>
        <family val="2"/>
      </rPr>
      <t>Por lo tanto se dado cumplimiento a la acción de mejora establecida en el Plan de Mejoramiento.</t>
    </r>
  </si>
  <si>
    <t>Planeación Estratégica-Gestión Contractual</t>
  </si>
  <si>
    <r>
      <rPr>
        <b/>
        <sz val="11"/>
        <rFont val="Arial"/>
        <family val="2"/>
      </rPr>
      <t>La acción de mejora finalizó el 31 de marzo de 2022.</t>
    </r>
    <r>
      <rPr>
        <sz val="11"/>
        <rFont val="Arial"/>
        <family val="2"/>
      </rPr>
      <t xml:space="preserve">
Se elaboró el procedimiento PC-PE-01 Versión 1 "formulación y Seguimiento  Plan Anual de Adquisiciones" así como el formato FO-PE-01, el cual fue socializado con el Proceso de Gestión Contractual. 
</t>
    </r>
    <r>
      <rPr>
        <b/>
        <sz val="11"/>
        <rFont val="Arial"/>
        <family val="2"/>
      </rPr>
      <t xml:space="preserve">
Por lo tanto, se dio cumplimiento a la acción de mejora establecida en el Plan de Mejoramiento.</t>
    </r>
  </si>
  <si>
    <t>Acción cumplida y finalizada el 31/03/2023</t>
  </si>
  <si>
    <t xml:space="preserve">De acuerdo a la unidad de medida de la actividad, se evidencia el procedimiento PC-PE-01 Versión 1 "formulación y Seguimiento  Plan Anual de Adquisiciones" así como el formato FO-PE-01, el cual fue socializado al Proceso de Gestión Contractual. </t>
  </si>
  <si>
    <r>
      <rPr>
        <b/>
        <sz val="11"/>
        <rFont val="Arial"/>
        <family val="2"/>
      </rPr>
      <t>La acción de mejora finalizó el 31 de marzo de 2022.</t>
    </r>
    <r>
      <rPr>
        <sz val="11"/>
        <rFont val="Arial"/>
        <family val="2"/>
      </rPr>
      <t xml:space="preserve">
Se evidencia el Plan Anual de Adquisiciones de junio de 2023, en el formato establecido por Colombia Compra Eficiente, en el cual se indican los procesos que se adelantaran, responsables, fechas de inicio y finalización, cuantía y tipo de proceso
</t>
    </r>
    <r>
      <rPr>
        <b/>
        <sz val="11"/>
        <rFont val="Arial"/>
        <family val="2"/>
      </rPr>
      <t xml:space="preserve">
Por lo tanto, se dio cumplimiento a la acción de mejora establecida en el Plan de Mejoramiento.</t>
    </r>
  </si>
  <si>
    <t>Por lo tanto, se dio cumplimiento a la acción de mejora establecida en el Plan de Mejoramiento.</t>
  </si>
  <si>
    <t>Realizar seguimiento mensual al PAA, y presentarlo a la Alta Dirección y al comité de contratación para la respectiva toma de decisiones.</t>
  </si>
  <si>
    <t>Seguimiento mensual</t>
  </si>
  <si>
    <r>
      <t xml:space="preserve">Por medio de las actas No. 01, 02, 03, 04 y 05 de los meses de enero a mayo de 2022, se han realizado los seguimientos del presupuesto de inversión y funcionamiento en los comités directivos, en los cuales se ha informado acerca del avance de los procesos de contratación de la entidad de acuerdo con la información presentada por el proceso de Gestión Financiera y la cadena de valor presentada por Planeación Estratégica.  </t>
    </r>
    <r>
      <rPr>
        <b/>
        <sz val="11"/>
        <rFont val="Arial"/>
        <family val="2"/>
      </rPr>
      <t>Numeral 1 y Anexo
Las actas se presentaran en la reunión de avance para la suscripción.
Por lo tanto se ha dado cumplimiento a la acción de Mejora Establecida en el Plan de Mejoramiento</t>
    </r>
  </si>
  <si>
    <r>
      <rPr>
        <b/>
        <sz val="11"/>
        <color rgb="FF000000"/>
        <rFont val="Arial"/>
        <family val="2"/>
      </rPr>
      <t>La acción de mejora finalizó el 31 de Diciembre de 2022.</t>
    </r>
    <r>
      <rPr>
        <sz val="11"/>
        <color indexed="8"/>
        <rFont val="Arial"/>
        <family val="2"/>
      </rPr>
      <t xml:space="preserve">
Se han realizado los seguimientos del presupuesto de inversión y funcionamiento en los comités directivos, en los cuales se ha informado acerca del avance de los procesos de contratación de la entidad de acuerdo con la información presentada por el proceso de Gestión Financiera y la cadena de valor presentada por Planeación Estratégica.  Se cargaron las actas 06, 07, 08 y 09 de Junio, julio, agosto y septiembre de 2022, faltan las del mes de Octubre, Noviembre y Diciembre del Comité Directivo.
No se evidencian actas de comité de Contratación.
</t>
    </r>
    <r>
      <rPr>
        <b/>
        <sz val="11"/>
        <color rgb="FF000000"/>
        <rFont val="Arial"/>
        <family val="2"/>
      </rPr>
      <t>Por lo tanto se dio cumplimiento Parcialmente a la acción de mejora establecida en el Plan de Mejoramiento, quedando la misma VENCIDA</t>
    </r>
  </si>
  <si>
    <t>Durante la vigencia 2022 y 2023 se ha realizado en los Comités SIGE el seguimiento a los recursos de inversión y funcionamiento por parte de los procesos de Gestión Financiera y Planeación Estratégica.
Se anexan actas de los comités vigencia 2022 y enero y febrero de 2023, se esta en revisión y firmas de las actas de los meses de marzo a mayo de 2023.
Se anexan ppts e informes de la información de seguimientos presentados en los comités de la vigencia 2023  enero a junio.</t>
  </si>
  <si>
    <t>Se evidencia ue se han realizado  en los Comités SIGE el seguimiento a los recursos de inversión y funcionamiento por parte de los procesos de Gestión Financiera y Planeación Estratégica, en los cuales se ha informado acerca del avance de los procesos de contratación de la entidad de acuerdo con la información presentada por el proceso de Gestión Financiera y la cadena de valor presentada por Planeación Estratégica. Asi mismo, se evidencia el cargue de las siguientes actas: Acta No.1 de Enero 2022, Acta No. 2 Febrero de 2022, Acta No. 3 de Marzo 2022, Acta No. 4 de Abril 2022, Acta No. 5 de  Mayo 2022, Acta No. 6 de Junio 2022, Acta No. 4 de Julio 2022, Acta No. 8 de Agosto de 2022, Acta No. 9 de Septiembre de 2022, Acta No. 10 de Octubre de 2022, Acta No. 11 de Noviembre de 2022, Acta No. 12 de Diciembre 2022, Acta No. 1 de Enero 2023 y Acta No. 2 de Febrero 2023, faltan las actas de los meses de marzo a mayo del 2023.
No se evidencian las actas de los comites de contratacion.</t>
  </si>
  <si>
    <r>
      <rPr>
        <b/>
        <sz val="11"/>
        <rFont val="Arial"/>
        <family val="2"/>
      </rPr>
      <t>La acción de mejora finalizó el 31 de Diciembre de 2022.</t>
    </r>
    <r>
      <rPr>
        <sz val="11"/>
        <rFont val="Arial"/>
        <family val="2"/>
      </rPr>
      <t xml:space="preserve">
Se han realizado los seguimientos mensual del del presupuesto de inversión y funcionamiento en los comités directivos, en los cuales se ha informado acerca del avance de los procesos de contratación de la entidad de acuerdo con la información presentada por el proceso de Gestión Financiera y la cadena de valor presentada por Planeación Estratégica.
Se cargaron las siguientes actas: No.10 del 31 de octubre de 2022, No,11 del 29 de noviembre de 2022, No,12 del 27 de diciembre de 2002, por lo tanto se llega a las 12 actas de la vigencia 2022.
De las ejecuciones presupuestales de enero a junio de 2023, se allegaron las presentaciones realizadas en los comites directivos de enero a mayo de 2023 y la presentación del comite SIGE de junio de 2023. Asimismo, se adjuntan actas debidamente firmadas de los meses de enero, febrero y mayo, y las actas en trámite de firmas de los meses de marzo y abril. El acta del mes de junio de 2023 no se evidencia.
</t>
    </r>
    <r>
      <rPr>
        <b/>
        <sz val="11"/>
        <rFont val="Arial"/>
        <family val="2"/>
      </rPr>
      <t>Por lo tanto, la acción de mejora establecida en el Plan de Mejoramiento, no tiene efectividad al corte 30 de junio de 2023.</t>
    </r>
  </si>
  <si>
    <t>Por lo tanto se dio cumplimiento Parcialmente a la acción de mejora establecida en el Plan de Mejoramiento, quedando la misma VENCIDA</t>
  </si>
  <si>
    <r>
      <t xml:space="preserve">Realizar el seguimiento de la ejecución presupuestal de los gastos de funcionamiento (Semáforo) y los gastos de inversión (Cadena de Valor) en forma mensual </t>
    </r>
    <r>
      <rPr>
        <sz val="10"/>
        <rFont val="Arial"/>
        <family val="2"/>
      </rPr>
      <t xml:space="preserve">y  presentarlo a la Alta Dirección y al comité de contratación para realizar el seguimiento y   evaluar los procesos contractuales  que no se hallan adelantado y los que están curso. </t>
    </r>
  </si>
  <si>
    <t>Dirección General-Subdirección Administrativa y Financiera-Planeación Estratégica</t>
  </si>
  <si>
    <t>Planeación Estratégica-Gestión Financiera</t>
  </si>
  <si>
    <t>Durante la vigencia 2022 y 2023 se ha realizado en los Comités SIGE el seguimiento a los recursos de inversión y funcionamiento por parte de los procesos de Gestión Financiera y Planeación Estratégica.
Se anexan actas de los comités vigencia 2022 y enero y febrero de 2023, se esta en revisión y firmas de las actas de los meses de marzo a mayo de 2023.
Se anexan ppts e informes de la información de seguimientop presentados en los comités de la vigencia 2023  enero a junio.</t>
  </si>
  <si>
    <r>
      <rPr>
        <b/>
        <sz val="11"/>
        <rFont val="Arial"/>
        <family val="2"/>
      </rPr>
      <t>La acción de mejora finalizó el 31 de Diciembre de 2022.</t>
    </r>
    <r>
      <rPr>
        <sz val="11"/>
        <rFont val="Arial"/>
        <family val="2"/>
      </rPr>
      <t xml:space="preserve">
Se han realizado los seguimientos mensual del del presupuesto de inversión y funcionamiento en los comités directivos, del seguimiento presupuestal de los gastos de funcionamiento  (Gestión Financiera) y la cadena de valor presentada por Planeación Estratégica. Tambien se cargaron presentaciones en power point.
Se cargaron las siguientes actas: No.10 del 31 de octubre de 2022, No,11 del 29 de noviembre de 2022, No,12 del 27 de diciembre de 2002, por lo tanto se llega a las 12 actas de la vigencia 2022.
De las ejecuciones presupuestales de enero a junio de 2023, se allegaron las presentaciones realizadas en los comites directivos de enero a mayo de 2023 y la presentación del comite SIGE de junio de 2023. Asimismo, se adjuntan actas debidamente firmadas de los meses de enero, febrero y mayo, y las actas en trámite de firmas de los meses de marzo y abril. El acta del mes de junio de 2023 no se evidencia.
</t>
    </r>
    <r>
      <rPr>
        <b/>
        <sz val="11"/>
        <rFont val="Arial"/>
        <family val="2"/>
      </rPr>
      <t>Por lo tanto, la acción de mejora establecida en el Plan de Mejoramiento, no tiene efectividad al corte 30 de junio de 2023.</t>
    </r>
  </si>
  <si>
    <t>Establecer un calendario contractual, con el fin de estimar si es necesario gestionar Vigencias Futuras por parte de la Entidad, realizarle seguimiento  y presentarlo al Comité de Contratación para la toma de decisiones</t>
  </si>
  <si>
    <t>Calendario Trimestral</t>
  </si>
  <si>
    <r>
      <t xml:space="preserve">No se evidencio el calendario contractual, presentado al Comité de Contratación. Se cargó la ejecución presupuestal y la lista de asistencia al comité del 07 de marzo de 2022, pero no el Acta con el fin de verificar los temas tratados.
</t>
    </r>
    <r>
      <rPr>
        <b/>
        <sz val="11"/>
        <rFont val="Arial"/>
        <family val="2"/>
      </rPr>
      <t xml:space="preserve">Por lo tanto, la acción de Mejora no presenta Avance en el Plan de Mejoramiento.
</t>
    </r>
  </si>
  <si>
    <r>
      <rPr>
        <b/>
        <sz val="11"/>
        <color rgb="FF000000"/>
        <rFont val="Arial"/>
        <family val="2"/>
      </rPr>
      <t>La acción de mejora finalizó el 31 de Diciembre de 2022.</t>
    </r>
    <r>
      <rPr>
        <sz val="11"/>
        <color indexed="8"/>
        <rFont val="Arial"/>
        <family val="2"/>
      </rPr>
      <t xml:space="preserve">
Son cuatro seguimientos al año y se cargó evidencia de un acta correspondiente al tercer trimestre de 2022, pero la misma se encuentra sin firma.
</t>
    </r>
    <r>
      <rPr>
        <b/>
        <sz val="11"/>
        <color rgb="FF000000"/>
        <rFont val="Arial"/>
        <family val="2"/>
      </rPr>
      <t>Por lo tanto NO se dio cumplimiento a la acción de mejora establecida en el Plan de Mejoramiento quedando la acción VENCIDA.</t>
    </r>
  </si>
  <si>
    <r>
      <rPr>
        <b/>
        <sz val="11"/>
        <rFont val="Arial"/>
        <family val="2"/>
      </rPr>
      <t>La acción de mejora finalizó el 31 de Diciembre de 2022.</t>
    </r>
    <r>
      <rPr>
        <sz val="11"/>
        <rFont val="Arial"/>
        <family val="2"/>
      </rPr>
      <t xml:space="preserve">
El proceso no diligenció el avance ni las actividades ejecutadas al 30 de junio de 2023,  se anexó el  Plan Anual de Adquisiciones a junio de  2023, pero no se evidencia el calendario contractual.
</t>
    </r>
    <r>
      <rPr>
        <b/>
        <sz val="11"/>
        <rFont val="Arial"/>
        <family val="2"/>
      </rPr>
      <t>Por lo tanto NO se dio cumplimiento a la acción de mejora establecida en el Plan de Mejoramiento quedando la acción VENCIDA.</t>
    </r>
  </si>
  <si>
    <t>Realizar  el mantenimiento evolutivo, del  sistema de Información  ERP (Planificador de recursos empresariales), con relación al módulo de inventarios, Activos fijos y nomina   y realizar los respectivos seguimientos trimestrales</t>
  </si>
  <si>
    <t>Seguimientos</t>
  </si>
  <si>
    <t>Dirección General-Subdirección Administrativa y Financiera-Gestión TI</t>
  </si>
  <si>
    <r>
      <t xml:space="preserve">Durante el Primer semestre de 2022, no se realizó  mantenimiento evolutivo del sistema ERP, debido a que la DNBC se encontraba en Ley de Garantias. 
</t>
    </r>
    <r>
      <rPr>
        <b/>
        <sz val="11"/>
        <rFont val="Arial"/>
        <family val="2"/>
      </rPr>
      <t xml:space="preserve">
Por lo tanto, la acción de Mejora no presenta Avance en el Plan de Mejoramiento.</t>
    </r>
  </si>
  <si>
    <t>Gestión TI</t>
  </si>
  <si>
    <r>
      <rPr>
        <b/>
        <sz val="11"/>
        <color rgb="FF000000"/>
        <rFont val="Arial"/>
        <family val="2"/>
      </rPr>
      <t>La cción de mejora finalizó el 31 de Diciembre de 2022.</t>
    </r>
    <r>
      <rPr>
        <sz val="11"/>
        <color indexed="8"/>
        <rFont val="Arial"/>
        <family val="2"/>
      </rPr>
      <t xml:space="preserve">
Se cargó una imagen que no evidencia la generación del mantenimiento evolutivo del sistema ERP, asi como informe de seguimiento de horas de soporte pero hace falta la generación de los respectivos seguimientos trimestrales es decir dos (2) para el segundo semestre,  ya que el contrato se generó en este semestre 
</t>
    </r>
    <r>
      <rPr>
        <b/>
        <sz val="11"/>
        <color rgb="FF000000"/>
        <rFont val="Arial"/>
        <family val="2"/>
      </rPr>
      <t>Por lo tanto NO se dio cumplimiento a la acción de mejora establecida en el Plan de Mejoramiento quedando la acción VENCIDA.</t>
    </r>
  </si>
  <si>
    <t>Con respecto al halazgo No 11 de la Denuncia 2021-208386-82111-SE , es importante precisar lo siguiente:
1, La actividad establecida no subsanaria el hallazgo, puesto  que claramente la falta de planeación en la estructuración de la Orden de compra 56640, así como deficiencias en el seguimiento, supervisión y control en la ejecución, no se pueden correguir con realizar un mantenimiento evolutivo, dado que este tipo de servicios de TI se realizan para aumentar, disminuir o cambiar las funcionalidades del sistema, y/o adicionar nuevas funcionalidades, ya sea por las necesidades del usuario final o por otras causas externas (por ejemplo cambios en normatividad), por esta razón es que este tipo de mantenimientos no pueden ser un instrumento para corregir la falta de planeación en la estructuración de una orden de compra.
2, El hallazgo descrito en el PM no hace relación a requerimientos funcionales del Sistema de Información Planificador de Recursos Empresariales  ERP, por tanto no se identifica la necesidad de hacer un mantenimiento evolutivo, además que este sistema aun se encuentra en implementación y no hay requerimientos de los usuarios funcionales (Gestión de Talento Humano y Gestión Administrativa) 
3, En la vigencia 2022 y en el primer semestre de 2023, no se suscribió un contrato de mantenimiento evolutivo del Sistema de Información Planificador de Recursos Empresariales  ERP, por tanto no es posible realizar un seguimiento.
4. De acuerdo con lo anterior, modificar la actividad y como alternativa para prevenir que se vuelva a presentar la situación del hallazgo, formular un procedimiento donde se definan actividades de control para la adquisición y prestación de servicios de tecnología</t>
  </si>
  <si>
    <t xml:space="preserve">No se carga evidencia </t>
  </si>
  <si>
    <r>
      <rPr>
        <b/>
        <sz val="11"/>
        <rFont val="Arial"/>
        <family val="2"/>
      </rPr>
      <t>La acción de mejora finalizó el 31 de Diciembre de 2022.</t>
    </r>
    <r>
      <rPr>
        <sz val="11"/>
        <rFont val="Arial"/>
        <family val="2"/>
      </rPr>
      <t xml:space="preserve">
Por parte del proceso responsable Gestón TI, se propone modificar la actividad y como alternativa para prevenir que se vuelva a presentar la situación del hallazgo, formular un procedimiento donde se definan actividades de control para la adquisición y prestación de servicios de tecnología.
</t>
    </r>
    <r>
      <rPr>
        <b/>
        <sz val="11"/>
        <rFont val="Arial"/>
        <family val="2"/>
      </rPr>
      <t>Por lo tanto NO se dio cumplimiento a la acción de mejora establecida en el Plan de Mejoramiento quedando la acción VENCIDA.</t>
    </r>
  </si>
  <si>
    <r>
      <rPr>
        <b/>
        <u/>
        <sz val="11"/>
        <color indexed="8"/>
        <rFont val="Arial"/>
        <family val="2"/>
      </rPr>
      <t>Hallazgo No. 1. Denuncia 2021. Implementación formulario de Radicación y Consulta PQRSD y Actualización del Sistema de Gestión Documental ORFEO</t>
    </r>
    <r>
      <rPr>
        <sz val="11"/>
        <color indexed="8"/>
        <rFont val="Arial"/>
        <family val="2"/>
      </rPr>
      <t xml:space="preserve">. En desarrollo de la obligación específica “Diagnóstico, actualización y mantenimiento al Sistema de Gestión Documental ORFEO” , se establece que no se implementó la totalidad de los requerimientos especificados y no se pusieron en correcto funcionamiento los componentes de software a entregar,. Así mismo, no se evidenció que se hayan realizado los ajustes y actualizaciones requeridas al Sistema de Gestión Documental ORFEO. </t>
    </r>
  </si>
  <si>
    <t xml:space="preserve">Falencias en la supervisión realizada a la ejecución del contrato 078 de 2019 por la deficiente verificación del correcto funcionamiento de los productos entregados por el contratista y recibidos por la DNBC. Así mismo, presuntas deficiencias en la ejecución del objeto contractual y las obligaciones específicas por parte del contratista. Igualmente, deficiencias en la gestión llevada a cabo en la Entidad para procurar el correcto funcionamiento del objeto contratado por parte de la DNBC, en respeto de los principios de economía, eficiencia y eficacia.
</t>
  </si>
  <si>
    <t>Implementar acciones tendientes a la mejora en la funcionalidad de las PQRSD</t>
  </si>
  <si>
    <t>Notificación  automatica al correo electrónico de la cuenta del usuario de la oficina de atención al ciudadano cuando se radica una PQRDS</t>
  </si>
  <si>
    <r>
      <t xml:space="preserve">
</t>
    </r>
    <r>
      <rPr>
        <sz val="11"/>
        <color rgb="FFFF0000"/>
        <rFont val="Arial"/>
        <family val="2"/>
      </rPr>
      <t>Notificación</t>
    </r>
  </si>
  <si>
    <t>Dirección General - Subdirección Administrativa y Financiera-Gestión TI</t>
  </si>
  <si>
    <r>
      <rPr>
        <b/>
        <sz val="11"/>
        <rFont val="Arial"/>
        <family val="2"/>
      </rPr>
      <t>Mediante correo electrónico del 26 de Julio de 2022, el señor Director de la DNBC, solicitó modificación de la Actividad/Descripción y de la Unidad de Medida.</t>
    </r>
    <r>
      <rPr>
        <sz val="11"/>
        <rFont val="Arial"/>
        <family val="2"/>
      </rPr>
      <t xml:space="preserve">
El sistema ORFEO genera automáticamente una notificación  por parte del correo atencionciudadano@dnbc.gov.co; al usuario  (funcionario y/o contratista) que debe contestar la PQRSD que llegue a la entidad. (Notificaciones que el sistema envia dos(2) por semana)
</t>
    </r>
    <r>
      <rPr>
        <b/>
        <sz val="11"/>
        <rFont val="Arial"/>
        <family val="2"/>
      </rPr>
      <t>Por lo tanto, se dado cumplimiento a la acción de mejora establecida en el Plan de Mejoramiento.</t>
    </r>
  </si>
  <si>
    <r>
      <rPr>
        <b/>
        <sz val="11"/>
        <color rgb="FF000000"/>
        <rFont val="Arial"/>
        <family val="2"/>
      </rPr>
      <t>La acción de mejora finalizó el 31 de Diciembre de 2022</t>
    </r>
    <r>
      <rPr>
        <sz val="11"/>
        <color indexed="8"/>
        <rFont val="Arial"/>
        <family val="2"/>
      </rPr>
      <t xml:space="preserve">
El sistema ORFEO genera automáticamente una notificación  por parte del correo atencionciudadano@dnbc.gov.co; al usuario  (funcionario y/o contratista) que debe contestar la PQRSD que llegue a la entidad. (Notificaciones que el sistema envia dos(2) por semana).
</t>
    </r>
    <r>
      <rPr>
        <b/>
        <sz val="11"/>
        <color rgb="FF000000"/>
        <rFont val="Arial"/>
        <family val="2"/>
      </rPr>
      <t>Por lo tanto, se dio cumplimiento a la acción de mejora establecida en el Plan de Mejoramiento</t>
    </r>
  </si>
  <si>
    <t>Al 31 de diciembre de 2022, la opción funcionaba adecuadamente. Durante el seguimiento realizado en el segundo trimestre de 2023, se encontró que no funciona las alertas de notificación al correo cuando se radica una PQRS, por el formulario web.</t>
  </si>
  <si>
    <t>No se reporta seguimiento ni evidencia de ejecucion de la actividad</t>
  </si>
  <si>
    <r>
      <rPr>
        <b/>
        <sz val="11"/>
        <color rgb="FF000000"/>
        <rFont val="Arial"/>
        <family val="2"/>
      </rPr>
      <t>La acción de mejora finalizó el 31 de Diciembre de 2022</t>
    </r>
    <r>
      <rPr>
        <sz val="11"/>
        <color indexed="8"/>
        <rFont val="Arial"/>
        <family val="2"/>
      </rPr>
      <t xml:space="preserve">
Al 31 de diciembre de 2022, el sistema Orfeo generaba automáticamente la Notificación  al correo electrónico de la cuenta del usuario de la oficina de atención al ciudadano cuando se radicaba una PQRSD. Sin embargo, a partir de la vigencia 2023 está notificación no funciona.
</t>
    </r>
    <r>
      <rPr>
        <b/>
        <sz val="11"/>
        <color rgb="FF000000"/>
        <rFont val="Arial"/>
        <family val="2"/>
      </rPr>
      <t>Por lo tanto, la acción de mejora establecida no posee efectividad.</t>
    </r>
  </si>
  <si>
    <t>Listados emitidos por el Orfeo que permita establecer el estado actual del trámite de las PQRSD</t>
  </si>
  <si>
    <r>
      <rPr>
        <b/>
        <sz val="11"/>
        <rFont val="Arial"/>
        <family val="2"/>
      </rPr>
      <t>Mediante correo electrónico del 26 de julio de 2022, el señor Director de la DNBC, solicitó modificación de la Actividad/Descripción y de la Unidad de Medida.</t>
    </r>
    <r>
      <rPr>
        <sz val="11"/>
        <rFont val="Arial"/>
        <family val="2"/>
      </rPr>
      <t xml:space="preserve">
Se evidenció que el usuario desde la página web, en la opción de consulta  Link de Consulta: http://40.75.99.166/dnbc/consultaWeb/principal.php?fechah=070622_1654614652&amp;pasar=no&amp;verdatos=no&amp;idRadicado=20221140151902&amp;estadosTot=c4769bfa2317ef86e61bfa7191255678
</t>
    </r>
    <r>
      <rPr>
        <b/>
        <sz val="11"/>
        <rFont val="Arial"/>
        <family val="2"/>
      </rPr>
      <t>Por lo tanto, se dado cumplimiento a la acción de mejora establecida en el Plan de Mejoramiento.</t>
    </r>
  </si>
  <si>
    <r>
      <rPr>
        <b/>
        <sz val="11"/>
        <rFont val="Arial"/>
        <family val="2"/>
      </rPr>
      <t xml:space="preserve">
La acción de mejora finalizó el 31 de Diciembre de 2022
</t>
    </r>
    <r>
      <rPr>
        <sz val="11"/>
        <rFont val="Arial"/>
        <family val="2"/>
      </rPr>
      <t xml:space="preserve">
El usuario desde la página web, en la opción de consulta  Link de Consulta: http://40.75.99.166/dnbc/consultaWeb/principal.php?fechah=070622_1654614652&amp;pasar=no&amp;verdatos=no&amp;idRadicado=20221140151902&amp;estadosTot=c4769bfa2317ef86e61bfa7191255678, puede consultar el estado de la solicitud.
De igual forma, la aplicación emite listados donde se establece el estado actual del trámite de la PQRSD.
</t>
    </r>
    <r>
      <rPr>
        <b/>
        <sz val="11"/>
        <rFont val="Arial"/>
        <family val="2"/>
      </rPr>
      <t>Por lo tanto, se dio cumplimiento a la acción de mejora establecida en el Plan de Mejoramiento.</t>
    </r>
  </si>
  <si>
    <t>Durante el seguimiento realizado en el segundo trimestre de 2023, se encontró que el formular web de consulta pqrs funciona adecuadamente.</t>
  </si>
  <si>
    <r>
      <rPr>
        <b/>
        <sz val="11"/>
        <rFont val="Arial"/>
        <family val="2"/>
      </rPr>
      <t xml:space="preserve">
La acción de mejora finalizó el 31 de Diciembre de 2022
</t>
    </r>
    <r>
      <rPr>
        <sz val="11"/>
        <rFont val="Arial"/>
        <family val="2"/>
      </rPr>
      <t xml:space="preserve">
Se evidencia pantallazo donde el formulario WEB de Consulta  PQRSD, despliega el historial relacionado con el radicado consultado.
</t>
    </r>
    <r>
      <rPr>
        <b/>
        <sz val="11"/>
        <rFont val="Arial"/>
        <family val="2"/>
      </rPr>
      <t>Por lo tanto, se dio cumplimiento a la acción de mejora establecida en el Plan de Mejoramiento.</t>
    </r>
  </si>
  <si>
    <t>Formulario PQRSD de la página web de la entidad estabilizado.</t>
  </si>
  <si>
    <t>Formulario PQRSD</t>
  </si>
  <si>
    <r>
      <rPr>
        <b/>
        <sz val="11"/>
        <color rgb="FF000000"/>
        <rFont val="Arial"/>
        <family val="2"/>
      </rPr>
      <t xml:space="preserve">Mediante correo electrónico del 26 de Julio de 2022, el señor Director de la DNBC, solicitó modificación de la Actividad/Descripción y de la Unidad de Medida.
</t>
    </r>
    <r>
      <rPr>
        <sz val="11"/>
        <color indexed="8"/>
        <rFont val="Arial"/>
        <family val="2"/>
      </rPr>
      <t xml:space="preserve">
Se generó el ajuste del Formulario PQRSD de la página web de la entidad en linea, es decir el usuario diligencia directamente el formulario e ingresa los datos para registrar una PQRSD 
Evidencia. Link http://40.75.99.166/orfeo3/formularioPqrsd/formulario.php
</t>
    </r>
    <r>
      <rPr>
        <b/>
        <sz val="11"/>
        <color rgb="FF000000"/>
        <rFont val="Arial"/>
        <family val="2"/>
      </rPr>
      <t>Por lo tanto se dado cumplimiento a la acción de mejora establecida en el Plan de Mejoramiento.</t>
    </r>
    <r>
      <rPr>
        <sz val="11"/>
        <color indexed="8"/>
        <rFont val="Arial"/>
        <family val="2"/>
      </rPr>
      <t xml:space="preserve">
</t>
    </r>
  </si>
  <si>
    <r>
      <rPr>
        <b/>
        <sz val="11"/>
        <rFont val="Arial"/>
        <family val="2"/>
      </rPr>
      <t xml:space="preserve">
La acción de mejora finalizó el 31 de Diciembre de 2022
</t>
    </r>
    <r>
      <rPr>
        <sz val="11"/>
        <rFont val="Arial"/>
        <family val="2"/>
      </rPr>
      <t xml:space="preserve">
En el primer semestre de 2022, se generó el ajuste del Formulario PQRSD de la página web de la entidad en linea, es decir el usuario diligencia directamente el formulario e ingresa los datos para registrar una PQRSD 
Evidencia. Link http://40.75.99.166/orfeo3/formularioPqrsd/formulario.php
</t>
    </r>
    <r>
      <rPr>
        <b/>
        <sz val="11"/>
        <rFont val="Arial"/>
        <family val="2"/>
      </rPr>
      <t>Por lo tanto, se dio cumplimiento a la acción de mejora establecida en el Plan de Mejoramiento.</t>
    </r>
  </si>
  <si>
    <t>El día 6 dejulio de 2023, se realizó la verificación del estado actual del formulario de radicación web de pqrs, encontrando que se requieren hacer ajustes por lo que no permite desplegar las opciones de las listas desplegables, no permite adjuntar varios archivos, no tiene validación de campos, y no cumple con las condiciones técnicas establecidas en el anexo No 2 de la Resolución MinTIC 1519 del 2020, estándares de publicación y divulgación información, 2.4.3.3 PQRSD. 
Ante la situación expuesta, el proceso de Gestión TI, se encuentra adelantando actividades de planeación con el fin de actualizar el sistema de gestión documental Orfeo a una versión que cumpla con los requerimiento funcionales existentes.</t>
  </si>
  <si>
    <t xml:space="preserve">Se evidencia mediante panatallazo del 6 de julio de 2023 que el formulario de radicación web de pqrs, no esta estabilizado ni cuimple con lo estipulado en el anexo 2 de la Resolucion 1519 de mintic </t>
  </si>
  <si>
    <r>
      <rPr>
        <b/>
        <sz val="11"/>
        <rFont val="Arial"/>
        <family val="2"/>
      </rPr>
      <t>La acción de mejora finalizó el 31 de Diciembre de 2022</t>
    </r>
    <r>
      <rPr>
        <sz val="11"/>
        <rFont val="Arial"/>
        <family val="2"/>
      </rPr>
      <t xml:space="preserve">
Al 31 de diciembre de 2022, Formulario PQRSD de la página web de la entidad se encontraba funcionando conforme lo establecia la acción de mejora. Sin embargo, a partir de la vigencia 2023 este Formulario no está estabilizado ni cumple con lo estipulado en el anexo 2 de la resolución 1519 emitida por el MINTIC.
</t>
    </r>
    <r>
      <rPr>
        <b/>
        <sz val="11"/>
        <rFont val="Arial"/>
        <family val="2"/>
      </rPr>
      <t>Por lo tanto, la acción de mejora establecida no posee efectividad.</t>
    </r>
  </si>
  <si>
    <t>Implementar acciones tendientes a la mejora en la funcionalidad en el sistema ORFEO</t>
  </si>
  <si>
    <t xml:space="preserve">
Actualización del software de digitalización del ORFEO.</t>
  </si>
  <si>
    <t>Actualización Sofware</t>
  </si>
  <si>
    <r>
      <rPr>
        <b/>
        <sz val="11"/>
        <rFont val="Arial"/>
        <family val="2"/>
      </rPr>
      <t xml:space="preserve">
Mediante correo electrónico del 26 de Julio de 2022, el señor Director de la DNBC, solicitó modificación de la Actividad/Descripción y de la Unidad de Medida.
</t>
    </r>
    <r>
      <rPr>
        <sz val="11"/>
        <rFont val="Arial"/>
        <family val="2"/>
      </rPr>
      <t xml:space="preserve">
La DNBC no ha iniciado el proceso de Actualización del software de digitalización del ORFEO.
</t>
    </r>
    <r>
      <rPr>
        <b/>
        <sz val="11"/>
        <rFont val="Arial"/>
        <family val="2"/>
      </rPr>
      <t xml:space="preserve">
Por lo tanto, la acción de Mejora no presenta Avance en el Plan de Mejoramiento.</t>
    </r>
  </si>
  <si>
    <t xml:space="preserve">
La acción de mejora finalizó el 31 de Diciembre de 2022.
La DNBC realizó la adquisición de Tres (3) scaner con el fin de realizar la digitalización de los documentos. No obstante, la acción hace referencia es a la  Actualización del software de digitalización del ORFEO, la cual no se ha ejecutado.
Por lo tanto, NO se dio cumplimiento a la Acción de mejora establecida, quedando VENCIDA.</t>
  </si>
  <si>
    <t>En el primer semestre de 2023, no se realizaron las acciones correspendientes.
Ante la situación expuesta, el proceso de Gestión TI, se encuentra adelantando actividades de planeación con el fin de actualizar el sistema de gestión documental Orfeo a una versión que cumpla con los requerimiento funcionales existentes.</t>
  </si>
  <si>
    <r>
      <t xml:space="preserve">
</t>
    </r>
    <r>
      <rPr>
        <b/>
        <sz val="11"/>
        <rFont val="Arial"/>
        <family val="2"/>
      </rPr>
      <t>La acción de mejora finalizó el 31 de Diciembre de 2022.</t>
    </r>
    <r>
      <rPr>
        <sz val="11"/>
        <rFont val="Arial"/>
        <family val="2"/>
      </rPr>
      <t xml:space="preserve">
El proceso de Gestión TI, se encuentra adelantando actividades de planeación con el fin de actualizar el sistema de gestión documental Orfeo a una versión que cumpla con los requerimiento funcionales existentes.
</t>
    </r>
    <r>
      <rPr>
        <b/>
        <sz val="11"/>
        <rFont val="Arial"/>
        <family val="2"/>
      </rPr>
      <t>Por lo tanto, NO se dio cumplimiento a la Acción de mejora establecida, quedando VENCIDA.</t>
    </r>
  </si>
  <si>
    <t>Actualización del módulo de firma digital y mecánica del ORFEO</t>
  </si>
  <si>
    <r>
      <t xml:space="preserve">
</t>
    </r>
    <r>
      <rPr>
        <b/>
        <sz val="11"/>
        <rFont val="Arial"/>
        <family val="2"/>
      </rPr>
      <t>Mediante correo electrónico del  26 de Julio de 2022, el señor Director de la DNBC, solicitó modificación de la Actividad/Descripción,  Unidad de Medida y Plazo en Semanas.</t>
    </r>
    <r>
      <rPr>
        <sz val="11"/>
        <rFont val="Arial"/>
        <family val="2"/>
      </rPr>
      <t xml:space="preserve">
La DNBC no ha iniciado el proceso de Actualización del sofware con relación a la digitalización y firmas digitales
</t>
    </r>
    <r>
      <rPr>
        <b/>
        <sz val="11"/>
        <rFont val="Arial"/>
        <family val="2"/>
      </rPr>
      <t xml:space="preserve">
Por lo tanto, la acción de Mejora no presenta Avance en el Plan de Mejoramiento.
</t>
    </r>
  </si>
  <si>
    <r>
      <rPr>
        <b/>
        <sz val="11"/>
        <color rgb="FF000000"/>
        <rFont val="Arial"/>
        <family val="2"/>
      </rPr>
      <t>La acción de mejora finaliza el 30 de Junio  de 2023.</t>
    </r>
    <r>
      <rPr>
        <sz val="11"/>
        <color indexed="8"/>
        <rFont val="Arial"/>
        <family val="2"/>
      </rPr>
      <t xml:space="preserve">
Esta acción no presenta avance.</t>
    </r>
  </si>
  <si>
    <t>EN AVANCE</t>
  </si>
  <si>
    <t>Durante el segundo semestre de 2023, no se realizaron acciones sobre el requerimiento. 
Ante la situación expuesta, el proceso de Gestión TI, se encuentra adelantando actividades de planeación con el fin de actualizar el sistema de gestión documental Orfeo a una versión que cumpla con los requerimientos funcionales que requiera el usuario funcional, de acuerdo a las necesidades.
Por lo tanto, se requiere ampliar la fecha de vencimiento</t>
  </si>
  <si>
    <r>
      <t xml:space="preserve">La acción de mejora finaliza el 30 de Diciembre  de 2023
</t>
    </r>
    <r>
      <rPr>
        <sz val="11"/>
        <rFont val="Arial"/>
        <family val="2"/>
      </rPr>
      <t xml:space="preserve">
Mediante oficio de fecha 28 de junio de 2023, el señor Director solicitó ampliación de la fecha de terminación del 30 de Junio de 2023 al 30 de Diciembre de 2023; por cuanto, la entidad se encuentra en actyualización de nuevos procedimientos y cambios administrativos.</t>
    </r>
    <r>
      <rPr>
        <sz val="11"/>
        <color rgb="FFFF0000"/>
        <rFont val="Arial"/>
        <family val="2"/>
      </rPr>
      <t xml:space="preserve">
</t>
    </r>
    <r>
      <rPr>
        <b/>
        <sz val="11"/>
        <color rgb="FFFF0000"/>
        <rFont val="Arial"/>
        <family val="2"/>
      </rPr>
      <t xml:space="preserve">
</t>
    </r>
    <r>
      <rPr>
        <b/>
        <sz val="11"/>
        <rFont val="Arial"/>
        <family val="2"/>
      </rPr>
      <t>Por lo tanto, la acción de Mejora no posee Avance.</t>
    </r>
  </si>
  <si>
    <t xml:space="preserve">
Generar políticas de Backups para el Sistema Documental ORFEO.</t>
  </si>
  <si>
    <t>Políticas de Backups</t>
  </si>
  <si>
    <r>
      <t xml:space="preserve">
</t>
    </r>
    <r>
      <rPr>
        <b/>
        <sz val="11"/>
        <rFont val="Arial"/>
        <family val="2"/>
      </rPr>
      <t>Mediante correo electrónico del 26 de julio de 2022, el señor Director de la DNBC, solicitó modificación de la Actividad/Descripción y de la Unidad de Medida.</t>
    </r>
    <r>
      <rPr>
        <sz val="11"/>
        <rFont val="Arial"/>
        <family val="2"/>
      </rPr>
      <t xml:space="preserve">
Se realizan backups del Orfeo de manera automática por intermedio de MICROSOF (AZURE) y del Sistema RUE con ORACLE. No obstante, no se ha generado políticas de Backups para el Sistema Documental ORDEO
</t>
    </r>
    <r>
      <rPr>
        <b/>
        <sz val="11"/>
        <rFont val="Arial"/>
        <family val="2"/>
      </rPr>
      <t>Por lo tanto, la acción de Mejora no presenta Avance en el Plan de Mejoramiento.</t>
    </r>
  </si>
  <si>
    <r>
      <rPr>
        <b/>
        <sz val="11"/>
        <color rgb="FF000000"/>
        <rFont val="Arial"/>
        <family val="2"/>
      </rPr>
      <t>La acción de mejora finalizó el 31 de Diciembre  de 2022.</t>
    </r>
    <r>
      <rPr>
        <sz val="11"/>
        <color indexed="8"/>
        <rFont val="Arial"/>
        <family val="2"/>
      </rPr>
      <t xml:space="preserve">
Se realizan backups del Orfeo de manera automática por intermedio de MICROSOF (AZURE) y del Sistema RUE con ORACLE. Se cargó  un Instructivo de copias de respaldo, pero el mismo no cuenta con código, versión ni vigencia, es decir no se encuentra  implementado en la entidad.
</t>
    </r>
    <r>
      <rPr>
        <b/>
        <sz val="11"/>
        <color rgb="FF000000"/>
        <rFont val="Arial"/>
        <family val="2"/>
      </rPr>
      <t>Por lo tanto, se dio cumplimiento Parcialmente a la Acción de mejora establecida en el Plan de Mejoramiento, quedando la misma VENCIDA</t>
    </r>
  </si>
  <si>
    <t>Durante el segundo semestre de 2023, no se realizaron acciones sobre el requerimiento. 
Ante la situación expuesta, el proceso de Gestión TI, se encuentra adelantando actividades de planeación con el fin de una solución de continuidad y bckups</t>
  </si>
  <si>
    <r>
      <rPr>
        <b/>
        <sz val="11"/>
        <color rgb="FF000000"/>
        <rFont val="Arial"/>
        <family val="2"/>
      </rPr>
      <t>La acción de mejora finalizó el 31 de Diciembre  de 2022.</t>
    </r>
    <r>
      <rPr>
        <sz val="11"/>
        <color indexed="8"/>
        <rFont val="Arial"/>
        <family val="2"/>
      </rPr>
      <t xml:space="preserve">
</t>
    </r>
    <r>
      <rPr>
        <sz val="11"/>
        <rFont val="Arial"/>
        <family val="2"/>
      </rPr>
      <t>El proceso de Gestión TI, se encuentra adelantando actividades de planeación con el fin de actualizar el sistema de gestión documental Orfeo a una versión que cumpla con los requerimiento funcionales existentes.</t>
    </r>
    <r>
      <rPr>
        <sz val="11"/>
        <color rgb="FFFF0000"/>
        <rFont val="Arial"/>
        <family val="2"/>
      </rPr>
      <t xml:space="preserve">
</t>
    </r>
    <r>
      <rPr>
        <sz val="11"/>
        <color indexed="8"/>
        <rFont val="Arial"/>
        <family val="2"/>
      </rPr>
      <t xml:space="preserve">
</t>
    </r>
    <r>
      <rPr>
        <b/>
        <sz val="11"/>
        <color rgb="FF000000"/>
        <rFont val="Arial"/>
        <family val="2"/>
      </rPr>
      <t>Por lo tanto, NO se dio cumplimiento a la Acción de mejora establecida en el Plan de Mejoramiento, quedando la misma VENCIDA</t>
    </r>
  </si>
  <si>
    <t>Por lo tanto, la acción de Mejora no presenta Avance en el Plan de Mejoramiento.</t>
  </si>
  <si>
    <t>Implementar acciones tendientes a la mejora en la funcionalidad PQRSD y en el sistema ORFEO de la entidad.</t>
  </si>
  <si>
    <t xml:space="preserve">
Sistema ORFEO ajustado a las necesidades de mantenimiento de la entidad de acuerdo a su prioridad.</t>
  </si>
  <si>
    <r>
      <t xml:space="preserve">Mediante correo electrónico del 26 de julio de 2022, el señor Director de la DNBC, solicitó modificación de la Actividad/Descripción y de la Unidad de Medida.
</t>
    </r>
    <r>
      <rPr>
        <sz val="11"/>
        <rFont val="Arial"/>
        <family val="2"/>
      </rPr>
      <t>La DNBC no ha iniciado el proceso de actualización del ORFEO ajustado a las necesidades de mantenimiento de la entidad.</t>
    </r>
    <r>
      <rPr>
        <b/>
        <sz val="11"/>
        <rFont val="Arial"/>
        <family val="2"/>
      </rPr>
      <t xml:space="preserve">
Por lo tanto, la acción de Mejora no presenta Avance en el Plan de Mejoramiento.</t>
    </r>
  </si>
  <si>
    <r>
      <rPr>
        <b/>
        <sz val="11"/>
        <color rgb="FF000000"/>
        <rFont val="Arial"/>
        <family val="2"/>
      </rPr>
      <t>La acción de mejora finalizó el 31 de Diciembre  de 2022.</t>
    </r>
    <r>
      <rPr>
        <sz val="11"/>
        <color indexed="8"/>
        <rFont val="Arial"/>
        <family val="2"/>
      </rPr>
      <t xml:space="preserve">
Se han realizado mejoras al  sistema ORFEO, las cuales han sido solicitadas por parte de la entidad, tales como impresión de  stiker, modificación de caracteres, ajuste del formulario PQRSD, entre otros.
</t>
    </r>
    <r>
      <rPr>
        <b/>
        <sz val="11"/>
        <color rgb="FF000000"/>
        <rFont val="Arial"/>
        <family val="2"/>
      </rPr>
      <t xml:space="preserve">
Por lo tanto, se dio cumplimiento a la acción de mejora establecida en el Plan de Mejoramiento</t>
    </r>
  </si>
  <si>
    <t>Ante la situación expuesta, el proceso de Gestión TI, se encuentra adelantando actividades de planeación con el fin de brindar un servicio de soporte y mantemiento evolutivo del orfeo</t>
  </si>
  <si>
    <r>
      <rPr>
        <b/>
        <sz val="11"/>
        <color rgb="FF000000"/>
        <rFont val="Arial"/>
        <family val="2"/>
      </rPr>
      <t>La acción de mejora finalizó el 31 de Diciembre  de 2022.</t>
    </r>
    <r>
      <rPr>
        <sz val="11"/>
        <color indexed="8"/>
        <rFont val="Arial"/>
        <family val="2"/>
      </rPr>
      <t xml:space="preserve">
</t>
    </r>
    <r>
      <rPr>
        <sz val="11"/>
        <rFont val="Arial"/>
        <family val="2"/>
      </rPr>
      <t xml:space="preserve">Se han realizado mejoras al  sistema ORFEO, las cuales han sido solicitadas por parte de la entidad, tales como impresión de  stiker, modificación de caracteres, ajuste del formulario PQRSD, entre otros
No obstante, el El proceso de Gestión TI, se encuentra adelantando actividades de planeación con el fin de actualizar el sistema de gestión documental Orfeo que se encuentra en la versión 3,8 y se pretende actualizar a la versión 6,1.
</t>
    </r>
    <r>
      <rPr>
        <b/>
        <sz val="11"/>
        <color rgb="FF000000"/>
        <rFont val="Arial"/>
        <family val="2"/>
      </rPr>
      <t xml:space="preserve">
Por lo tanto, se dio cumplimiento a la acción de mejora establecida en el Plan de Mejoramiento.</t>
    </r>
  </si>
  <si>
    <r>
      <rPr>
        <b/>
        <u/>
        <sz val="11"/>
        <color indexed="8"/>
        <rFont val="Calibri"/>
        <family val="2"/>
        <scheme val="minor"/>
      </rPr>
      <t>Hallazgo No. 1. Denuncia  Transición de 
IPv4 a IPv6 y Portal Web Compatible con IPv6 - Contrato 078 de 2019.</t>
    </r>
    <r>
      <rPr>
        <sz val="11"/>
        <color indexed="8"/>
        <rFont val="Calibri"/>
        <family val="2"/>
        <scheme val="minor"/>
      </rPr>
      <t>.  Se establece que no se implementó la totalidad de los requerimientos especificados, por cuanto el protocolo IPv6 implementado en la DNBC no está funcionando para generar tráfico IPv6 de la entidad hacia Internet y viceversa; y el portal web de la DNBC no es compatible con IPv6. Es de tener en 
cuenta, que la totalidad de requerimientos del contrato 078 de 2019 se recibieron a satisfacción y se pagaron en su totalidad.</t>
    </r>
  </si>
  <si>
    <t xml:space="preserve">Falencias en la supervisión realizada a la ejecución del contrato 078 de 2019 por la deficiente verificación del correcto funcionamiento de los productos entregados por el contratista y recibidos por la DNBC. Así como, deficiencias en la ejecución del objeto contractual y las obligaciones específicas por parte del contratista.
La falta de acciones de la administración tendiendes a requerir el cumplimiento de obligaciones  contractulales.
</t>
  </si>
  <si>
    <t>Implementar acciones tendientes a la transición IPV4 a IPV6</t>
  </si>
  <si>
    <t xml:space="preserve">Renovación  del  bloque IPv6 para generar tráfico IPV6 de la entidad hacia internet y viceversa. </t>
  </si>
  <si>
    <t>Entrega del Bloque de renovación</t>
  </si>
  <si>
    <r>
      <t xml:space="preserve">El Plan de Mejoramiento de este hallazgo fue suscrito y reportado ante la CGR el día 29 de Junio de 2022.  
</t>
    </r>
    <r>
      <rPr>
        <b/>
        <sz val="11"/>
        <color rgb="FF000000"/>
        <rFont val="Arial"/>
        <family val="2"/>
      </rPr>
      <t>Por lo tanto, la acción de Mejora no presenta Avance en el Plan de Mejoramiento.</t>
    </r>
  </si>
  <si>
    <r>
      <rPr>
        <b/>
        <sz val="11"/>
        <color rgb="FF000000"/>
        <rFont val="Arial"/>
        <family val="2"/>
      </rPr>
      <t>La acción de mejora finalizó el 31 de Diciembre  de 2022.</t>
    </r>
    <r>
      <rPr>
        <sz val="11"/>
        <color indexed="8"/>
        <rFont val="Arial"/>
        <family val="2"/>
      </rPr>
      <t xml:space="preserve">
Se realizó la Renovación  del  bloque IPv6 para generar tráfico IPV6 de la entidad hacia internet y viceversa. Asimismo, el 04 de Julio de 2022, se suscribió el acuerdo de servicios con LACNIC
</t>
    </r>
    <r>
      <rPr>
        <b/>
        <sz val="11"/>
        <color rgb="FF000000"/>
        <rFont val="Arial"/>
        <family val="2"/>
      </rPr>
      <t>Por lo tanto, se dio cumplimiento a la acción de mejora establecida en el Plan de Mejoramiento</t>
    </r>
  </si>
  <si>
    <t>Se realizó seguimiento del licenciamiento adquirido del cual se adjuntan los soportes</t>
  </si>
  <si>
    <r>
      <rPr>
        <b/>
        <sz val="11"/>
        <color rgb="FF000000"/>
        <rFont val="Arial"/>
        <family val="2"/>
      </rPr>
      <t>La acción de mejora finalizó el 31 de Diciembre  de 2022.</t>
    </r>
    <r>
      <rPr>
        <sz val="11"/>
        <color indexed="8"/>
        <rFont val="Arial"/>
        <family val="2"/>
      </rPr>
      <t xml:space="preserve">
Se realizó la Renovación  del  bloque IPv6 para generar tráfico IPV6 de la entidad hacia internet y viceversa. Se adquirió el licenciamiento.
</t>
    </r>
    <r>
      <rPr>
        <b/>
        <sz val="11"/>
        <color rgb="FF000000"/>
        <rFont val="Arial"/>
        <family val="2"/>
      </rPr>
      <t>Por lo tanto, se dio cumplimiento a la acción de mejora establecida en el Plan de Mejoramiento</t>
    </r>
  </si>
  <si>
    <t>Configuración de IPv6 en los portales de la entidad</t>
  </si>
  <si>
    <t>Pantalla donde evidencia que el portal de la entidad  responde con el IPv6</t>
  </si>
  <si>
    <r>
      <rPr>
        <b/>
        <sz val="11"/>
        <color rgb="FF000000"/>
        <rFont val="Arial"/>
        <family val="2"/>
      </rPr>
      <t>La acción de mejora finalizó el 31 de Diciembre  de 2022.</t>
    </r>
    <r>
      <rPr>
        <sz val="11"/>
        <color indexed="8"/>
        <rFont val="Arial"/>
        <family val="2"/>
      </rPr>
      <t xml:space="preserve">
Se evidencia un pantallazo donde la página WEB de la DNBC, se encuentra en el Test IPV6 
</t>
    </r>
    <r>
      <rPr>
        <b/>
        <sz val="11"/>
        <color rgb="FF000000"/>
        <rFont val="Arial"/>
        <family val="2"/>
      </rPr>
      <t>Por lo tanto, se dio cumplimiento a la acción de mejora establecida en el Plan de Mejoramiento</t>
    </r>
  </si>
  <si>
    <t>Se realizó seguimiento y verificación de que el sitio web sea accesible mediante redes IPV 6</t>
  </si>
  <si>
    <r>
      <rPr>
        <b/>
        <sz val="11"/>
        <color rgb="FF000000"/>
        <rFont val="Arial"/>
        <family val="2"/>
      </rPr>
      <t>La acción de mejora finalizó el 31 de Diciembre  de 2022.</t>
    </r>
    <r>
      <rPr>
        <sz val="11"/>
        <color indexed="8"/>
        <rFont val="Arial"/>
        <family val="2"/>
      </rPr>
      <t xml:space="preserve">
Se realizó seguimiento y verificación donde se evidencia que el sitio web es accesible mediante redes IPV 6. 
</t>
    </r>
    <r>
      <rPr>
        <b/>
        <sz val="11"/>
        <color rgb="FF000000"/>
        <rFont val="Arial"/>
        <family val="2"/>
      </rPr>
      <t>Por lo tanto, se dio cumplimiento a la acción de mejora establecida en el Plan de Mejoramiento</t>
    </r>
  </si>
  <si>
    <t>Trimestralmente se realizarán pruebas de monitoreo donde se verifica que los servicios se encuentren habilitados por el IPV6</t>
  </si>
  <si>
    <t>Seguimiento y monitoreo trimestral</t>
  </si>
  <si>
    <r>
      <rPr>
        <b/>
        <sz val="11"/>
        <color rgb="FF000000"/>
        <rFont val="Arial"/>
        <family val="2"/>
      </rPr>
      <t>La acción de mejora finaliza el 01 de Octubre de 2023.</t>
    </r>
    <r>
      <rPr>
        <sz val="11"/>
        <color indexed="8"/>
        <rFont val="Arial"/>
        <family val="2"/>
      </rPr>
      <t xml:space="preserve">
Se realizó el seguimiento a la implementación y puesta en marcha IPV 6. Se evidencia un pantallazo de la prueba de la conetividad IPV6 local  donde establece la puntuación de preparación de 10/10. De igual forma, una prueba realizada el 27 de Diciembre de 2022, del sitio WEB dnbc.gov.co, que indica que este sitio es accesible a través del IPV6.
</t>
    </r>
    <r>
      <rPr>
        <b/>
        <sz val="11"/>
        <color rgb="FF000000"/>
        <rFont val="Arial"/>
        <family val="2"/>
      </rPr>
      <t>Por lo tanto, se ha dado cumplimiento a la acción de mejora establecida en el Plan de Mejoramiento.</t>
    </r>
  </si>
  <si>
    <t>Se realizó el seguimiento del IPV 6</t>
  </si>
  <si>
    <r>
      <rPr>
        <b/>
        <sz val="11"/>
        <color rgb="FF000000"/>
        <rFont val="Arial"/>
        <family val="2"/>
      </rPr>
      <t>La acción de mejora finaliza el 01 de Octubre de 2023.</t>
    </r>
    <r>
      <rPr>
        <sz val="11"/>
        <color indexed="8"/>
        <rFont val="Arial"/>
        <family val="2"/>
      </rPr>
      <t xml:space="preserve">
</t>
    </r>
    <r>
      <rPr>
        <sz val="11"/>
        <rFont val="Arial"/>
        <family val="2"/>
      </rPr>
      <t xml:space="preserve">
Se realizaron pruebas trrimestrales  de monitoreo donde se verifica que los servicios del portal WEB se encuentren habilitados por el IPV6</t>
    </r>
    <r>
      <rPr>
        <sz val="11"/>
        <color indexed="8"/>
        <rFont val="Arial"/>
        <family val="2"/>
      </rPr>
      <t xml:space="preserve">
</t>
    </r>
    <r>
      <rPr>
        <b/>
        <sz val="11"/>
        <color rgb="FF000000"/>
        <rFont val="Arial"/>
        <family val="2"/>
      </rPr>
      <t>Por lo tanto, se ha dado cumplimiento a la acción de mejora establecida en el Plan de Mejoramiento.</t>
    </r>
  </si>
  <si>
    <r>
      <rPr>
        <b/>
        <u/>
        <sz val="11"/>
        <color rgb="FF000000"/>
        <rFont val="Calibri"/>
        <family val="2"/>
        <scheme val="minor"/>
      </rPr>
      <t>Hallazgo 01 de 2021 Uniformidad en los registros contables Administrativo</t>
    </r>
    <r>
      <rPr>
        <sz val="11"/>
        <color indexed="8"/>
        <rFont val="Calibri"/>
        <family val="2"/>
        <scheme val="minor"/>
      </rPr>
      <t xml:space="preserve">
Los Contratos 282 2020 y 195 2021 fueron contabilizados en cuentas diferentes 510804001 Dotación y suministro a trabajadores y 152030001 Inventarios Prendas de vestir y calzado a pesar de que corresponden al mismo objeto contractual no existe uniformidad en los registros contables</t>
    </r>
  </si>
  <si>
    <t>Ausencia de una  política contable para el tratamiento de la cuenta de Inventarios, así mismo, por la falta de lineamientos en el reconocimiento de la adquisición de elementos de identificación institucional para los Cuerpos de Bomberos del país</t>
  </si>
  <si>
    <t xml:space="preserve">
Establecer lineamientos para el reconocimiento y registro contable de los bienes (elementos) adquiridos por la DNBC.</t>
  </si>
  <si>
    <t xml:space="preserve">
Establecer lineamientos especificos y/o política para el  reconocimiento y contabilización de los Inventarios;  cuando se adquieran prendas de vestir y calzado, de uso institucional</t>
  </si>
  <si>
    <t>Lineamientos establecidos y/o política</t>
  </si>
  <si>
    <t>Subdirección Administrativa y Financiera -Gestion Financiera</t>
  </si>
  <si>
    <t>No aplica</t>
  </si>
  <si>
    <t>N/A</t>
  </si>
  <si>
    <t>Gestion Financiera</t>
  </si>
  <si>
    <t xml:space="preserve">Acción establecida en el Plan de Mejoramiento suscrito el 26 de Diciembre de 2022,  como resultado de la Auditoría Financiera realizada por la CGR a la vigencia 2021 </t>
  </si>
  <si>
    <t>En la vigencia 2023, Gestion Financiera esta actualizando las Politicas Contables de la entidad, creando un capitulo especial para el manejo contable de las presndas de vestir (Uniformes para los Bomberos), con el fin de dar uniformidad en la afectacion contable en las adquisiciones futuras.</t>
  </si>
  <si>
    <t>De acuerdo a la unidad de medida de la actividad (Establecer lineamientos especificos y/o política para el  reconocimiento y contabilización de los Inventarios;  cuando se adquieran prendas de vestir y calzado, de uso institucional) el proceso de gestion financiera en su reporte manifiesta que se estan actualizando las Politicas Contables de la entidad, creando un capitulo especial para el manejo contable de las prendas de vestir (Uniformes para los Bomberos), con el fin de dar uniformidad en la afectacion contable en las adquisiciones futuras, se evidencia documento borrador del acto administrativo en el cual se establece el lineamiento para el  reconocimiento y contabilización de los Inventarios;  cuando se adquieran prendas de vestir y calzado, de uso institucional.</t>
  </si>
  <si>
    <r>
      <t xml:space="preserve">Acción establecida en el Plan de Mejoramiento suscrito el 26 de Diciembre de 2022,  como resultado de la Auditoría Financiera realizada por la CGR a la vigencia 2021.
La acción de mejora finaliza el 31 de Agosto  de 2023
</t>
    </r>
    <r>
      <rPr>
        <sz val="11"/>
        <rFont val="Arial"/>
        <family val="2"/>
      </rPr>
      <t xml:space="preserve">
Mediante oficio de fecha 01 de junio de 2023, el señor Director solicitó ampliación de la fecha de terminación del 30 de Junio de 2023 al 31 de Agosto de 2023; por cuanto, el Proceso de Gestión Financiera unque  posee un preborrador de la modificación de las Políticas aun falta por incorporar los cambios del procedimiento de gestión de bienes.
</t>
    </r>
    <r>
      <rPr>
        <sz val="11"/>
        <color rgb="FFFF0000"/>
        <rFont val="Arial"/>
        <family val="2"/>
      </rPr>
      <t xml:space="preserve">
</t>
    </r>
    <r>
      <rPr>
        <b/>
        <sz val="11"/>
        <color rgb="FFFF0000"/>
        <rFont val="Arial"/>
        <family val="2"/>
      </rPr>
      <t xml:space="preserve">
</t>
    </r>
    <r>
      <rPr>
        <b/>
        <sz val="11"/>
        <rFont val="Arial"/>
        <family val="2"/>
      </rPr>
      <t>Por lo tanto, la acción de Mejora no posee Avance.</t>
    </r>
  </si>
  <si>
    <r>
      <rPr>
        <b/>
        <u/>
        <sz val="11"/>
        <color theme="1"/>
        <rFont val="Calibri"/>
        <family val="2"/>
        <scheme val="minor"/>
      </rPr>
      <t>Hallazgo 01 de 2021 Uniformidad en los registros contables Administrativo</t>
    </r>
    <r>
      <rPr>
        <sz val="11"/>
        <color indexed="8"/>
        <rFont val="Calibri"/>
        <family val="2"/>
        <scheme val="minor"/>
      </rPr>
      <t xml:space="preserve">
Los Contratos 282 2020 y 195 2021 fueron contabilizados en cuentas diferentes 510804001 Dotación y suministro a trabajadores y 152030001 Inventarios Prendas de vestir y calzado a pesar de que corresponden al mismo objeto contractual no existe uniformidad en los registros contables</t>
    </r>
  </si>
  <si>
    <t xml:space="preserve">Actualizacion del procedimiento de manejo de bienes de la DNBC </t>
  </si>
  <si>
    <t>Procedimiento Actualizado</t>
  </si>
  <si>
    <t>Subdirección Administrativa y Financiera -Gestion Administrativa- Almacen</t>
  </si>
  <si>
    <t>Gestion Administrativa- Almacen</t>
  </si>
  <si>
    <r>
      <t xml:space="preserve">Acción establecida en el Plan de Mejoramiento suscrito el 26 de Diciembre de 2022,  como resultado de la Auditoría Financiera realizada por la CGR a la vigencia 2021.
La acción de mejora finaliza el 29 de Septiembre  de 2023
</t>
    </r>
    <r>
      <rPr>
        <sz val="11"/>
        <rFont val="Arial"/>
        <family val="2"/>
      </rPr>
      <t xml:space="preserve">
Mediante oficio de fecha 01 de junio de 2023, el señor Director solicitó ampliación de la fecha de terminación del 30 de Junio de 2023 al 29 de septiembre de 2023; por cuanto, ha habido varios cambios de personal en algunos Procesos que afectaron la continuidad de las labores.</t>
    </r>
    <r>
      <rPr>
        <sz val="11"/>
        <color rgb="FFFF0000"/>
        <rFont val="Arial"/>
        <family val="2"/>
      </rPr>
      <t xml:space="preserve">
</t>
    </r>
    <r>
      <rPr>
        <b/>
        <sz val="11"/>
        <color rgb="FFFF0000"/>
        <rFont val="Arial"/>
        <family val="2"/>
      </rPr>
      <t xml:space="preserve">
</t>
    </r>
    <r>
      <rPr>
        <b/>
        <sz val="11"/>
        <rFont val="Arial"/>
        <family val="2"/>
      </rPr>
      <t>Por lo tanto, la acción de Mejora no posee Avance.</t>
    </r>
  </si>
  <si>
    <r>
      <rPr>
        <b/>
        <u/>
        <sz val="11"/>
        <color rgb="FF000000"/>
        <rFont val="Calibri"/>
        <family val="2"/>
        <scheme val="minor"/>
      </rPr>
      <t xml:space="preserve">Hallazgo 02 de 2021  Diferencia entre el cálculo de la depreciación y el registro en contabilidad. Administrativo con posible incidencia disciplinaria </t>
    </r>
    <r>
      <rPr>
        <sz val="11"/>
        <color indexed="8"/>
        <rFont val="Calibri"/>
        <family val="2"/>
        <scheme val="minor"/>
      </rPr>
      <t>Se presenta diferencia en la cuenta del Gasto Depreciaciones  Herramientas y accesorios 536004009 en los meses de marzo agosto y diciembre en cuanto al cálculo de la depreciación y lo registrados en los comprobantes contables</t>
    </r>
  </si>
  <si>
    <t xml:space="preserve">Descuido al registrar la información contable y no contar con un software para el manejo de la Propiedad, planta y equipo, lo que genera Incertidumbre sobre el saldo de la cuenta 5360 Depreciación de Propiedades, Planta y Equipo y su subcuenta 536004009 Herramientas y accesorios. </t>
  </si>
  <si>
    <r>
      <t xml:space="preserve">
Implementación de acciones que permitan controlar los bienes de la DNBC.</t>
    </r>
    <r>
      <rPr>
        <sz val="11"/>
        <color rgb="FFFF0000"/>
        <rFont val="Calibri"/>
        <family val="2"/>
        <scheme val="minor"/>
      </rPr>
      <t xml:space="preserve">
</t>
    </r>
  </si>
  <si>
    <t xml:space="preserve">
Generar mensualmente  la depreciación y amortización de la Propiedad, Planta y Equipo de la DNBC.</t>
  </si>
  <si>
    <t>Depreciación y amortización mensual de la Propiedad, Planta y equipo.</t>
  </si>
  <si>
    <t xml:space="preserve">
64</t>
  </si>
  <si>
    <t>Se generaron las depreciciones y amortizaciones hasta el mes de octubre de 2021 en el ERP.
Actualmente se está finalizando el ingreso de información de diciembre de 2021 en el ERP.
En este momento el área financiera están corriendo las depreciciones de manera manual.</t>
  </si>
  <si>
    <t>De acuerdo  a la unidad de medida el proceso de gestion administartiva-almacen cargo en el ONE DRIVE Llas depreciociones generedadas por el ERP de los meses de septiembre y octubre del 2021, no obstante no se evidencian las depreciaciones de el mes de diciembre 2022 ni de los meses de enero a junio 2023</t>
  </si>
  <si>
    <r>
      <t xml:space="preserve">Acción establecida en el Plan de Mejoramiento suscrito el 26 de Diciembre de 2022,  como resultado de la Auditoría Financiera realizada por la CGR a la vigencia 2021.
La acción de mejora finaliza el 30 de marzo de 2024
</t>
    </r>
    <r>
      <rPr>
        <b/>
        <sz val="11"/>
        <rFont val="Arial"/>
        <family val="2"/>
      </rPr>
      <t xml:space="preserve">
</t>
    </r>
    <r>
      <rPr>
        <sz val="11"/>
        <rFont val="Arial"/>
        <family val="2"/>
      </rPr>
      <t xml:space="preserve">En el ONE DRIVE, se cargaron depreciaciones del mes de septiembre y octubre de 2021 y un informe de ERP, pero estas evidencias no soportan la acción de mejora establecida en el Plan de Mejoramiento que señala "Generar mensualmente  la depreciación y amortización de la Propiedad, Planta y Equipo de la DNBC", la cual tiene fecha de inicio  en diciembre de 2022, por lo tanto, las depreciaciones y amortizaciones que se deben generar son las de la Vigencia 2023.
</t>
    </r>
    <r>
      <rPr>
        <b/>
        <sz val="11"/>
        <color indexed="8"/>
        <rFont val="Arial"/>
        <family val="2"/>
      </rPr>
      <t xml:space="preserve">
Por lo tanto, No se ha dado cumplimiento a la acción de mejora establecida en el Plan de Mejoramiento.
</t>
    </r>
  </si>
  <si>
    <t xml:space="preserve">
Implementación de acciones que permitan controlar los bienes de la DNBC.
</t>
  </si>
  <si>
    <t>Realizar conciliaciones mensuales entre Almacén y el proceso de Gestión Financiera de la  propiedad planta y equipo de la DNBC con el fin de verificar el costo del bien, amortización, depreciación entre otros.</t>
  </si>
  <si>
    <t>Actas de conciliacion</t>
  </si>
  <si>
    <t>Subdirección Administrativa y Financiera -Gestion Administrativa- Almacen y Gestion Financiera</t>
  </si>
  <si>
    <t>Gestion Administrativa- Almacen y Gestion Financiera</t>
  </si>
  <si>
    <t>Se adjuntan conciliaciones entre Almacén y el proceso de Gestión Financiera de la  propiedad planta y equipo de la DNB, realizadas en el primer semestre del año 2023.</t>
  </si>
  <si>
    <t>De acurerdo a la unidad de medida de la actividad, se evidencia en el ONE DRIVE el cargue de las siguientes actas:
- Acta No. 1 abril 5 de 2023, no esta plenamente suscrita falta la firma del responsable de finaciera.
- Acta No. 2 mayo 12 de 2023,  no esta plenamente suscrita falta la firma del responsable de finaciera.
- Acta No. 3 junio 6 de 2023, no esta plenamente suscrita falta la firma del responsable de financiera.
Sin embargo, no se evidencian las actas de los meses de enero, febrero, marzo y mayo del 2023</t>
  </si>
  <si>
    <r>
      <t xml:space="preserve">Acción establecida en el Plan de Mejoramiento suscrito el 26 de Diciembre de 2022,  como resultado de la Auditoría Financiera realizada por la CGR a la vigencia 2021.
La acción de mejora finaliza el 30 de marzo de 2024
</t>
    </r>
    <r>
      <rPr>
        <sz val="11"/>
        <rFont val="Arial"/>
        <family val="2"/>
      </rPr>
      <t>Unicamente se aprecia una conciliación trimestral que corresponde a los meses de Enero, Febrero y Marzo de 2023. De igual forma, estas actas unicamente están enunciando algunos elementos que han requerido ajustes, pero no evidencian los saldos de todos  los costos de los bienes, la amortización, depreciación enrtre otros.</t>
    </r>
    <r>
      <rPr>
        <sz val="11"/>
        <color rgb="FFFF0000"/>
        <rFont val="Arial"/>
        <family val="2"/>
      </rPr>
      <t xml:space="preserve">
</t>
    </r>
    <r>
      <rPr>
        <b/>
        <sz val="11"/>
        <color indexed="8"/>
        <rFont val="Arial"/>
        <family val="2"/>
      </rPr>
      <t>Por lo tanto, se ha dado cumplimiento parcialmente a la acción de mejora establecida en el Plan de Mejoramiento.</t>
    </r>
  </si>
  <si>
    <t>Implementación de acciones que permitan controlar los bienes de la DNBC.</t>
  </si>
  <si>
    <t>Dar aplicabilidad al  sistema de Información  ERP (Planificador de recursos empresariales), con relación al módulo de inventarios y Activos fijos para el Cálculo de la amortización y depreciación.</t>
  </si>
  <si>
    <t xml:space="preserve">Aplicabilidad al Sistema del Módulo de inventarios y Activos fijos (Cálculo de la amortización y depreciación) </t>
  </si>
  <si>
    <r>
      <rPr>
        <b/>
        <sz val="11"/>
        <color rgb="FF000000"/>
        <rFont val="Arial"/>
        <family val="2"/>
      </rPr>
      <t>La acción de mejora finaliza el 30 de Marzo de 2023.</t>
    </r>
    <r>
      <rPr>
        <sz val="11"/>
        <color indexed="8"/>
        <rFont val="Arial"/>
        <family val="2"/>
      </rPr>
      <t xml:space="preserve">
</t>
    </r>
    <r>
      <rPr>
        <sz val="11"/>
        <rFont val="Arial"/>
        <family val="2"/>
      </rPr>
      <t xml:space="preserve">
El proceso de Gestión Administrativa emitió:
</t>
    </r>
    <r>
      <rPr>
        <sz val="11"/>
        <color indexed="8"/>
        <rFont val="Arial"/>
        <family val="2"/>
      </rPr>
      <t xml:space="preserve">Informe de fecha 21 de junio de 2023 de Implementación del sistema ERP DYNAMICS 365 BUSINESS CENTRAL, en el cual se indica, que: "Se alimentaron 14 entradas de los meses de septiembre, octubre, noviembre y diciembre del 2021 con 6.171 ítems de bienes y 47 salidas del mes de septiembre del 2021 con 7.345 ítems de bienes del activo y del inventario."  y, que: "está pendiente alimentar 3 salidas, 549 de octubre del 2021, 550, 551 de noviembre del año 2021, que tiene 1.512 ítems de bienes el cual toca buscar su código y alimentar uno a uno." así mismo, se indica: "En cuanto las depreciaciones, ya se realizó la del mes de septiembre y octubre, está en espera la del mes de noviembre y diciembre en cuanto se realicen las salidas mencionadas anteriormente se puede hacer el cierre de año."
Se cargaron en la carpeta de OneDrive reportes del ERP de registro de depreciaciones de los meses de septiembre y octubre de 2021, y reporte diario general del mes de septiembre de 2021, el soporte cargado para octubre de 2021, no corresponde al mes mencionado, es de septiembre. Se puede concluir que a junio 30 de 2023, no se encuentra implementado el Sistema del Módulo de inventarios y Activos
</t>
    </r>
    <r>
      <rPr>
        <b/>
        <sz val="11"/>
        <color rgb="FF000000"/>
        <rFont val="Arial"/>
        <family val="2"/>
      </rPr>
      <t>Por lo tanto,  No se dio cumplimiento a la acción de mejora establecida en el Plan de Mejoramiento, quedando la misma VENCIDA.</t>
    </r>
  </si>
  <si>
    <t>Por lo tanto,  No se ha dado cumplimiento a la acción de mejora establecida en el Plan de Mejoramiento.</t>
  </si>
  <si>
    <t>Adelantar las acciones disciplinarias a que haya lugar, conforme a la Ley 1952 de 2019</t>
  </si>
  <si>
    <t xml:space="preserve">Acciones Disciplinarias adelantadas </t>
  </si>
  <si>
    <t xml:space="preserve">
24</t>
  </si>
  <si>
    <t xml:space="preserve">Direccion General-Gestion de Asuntos Disciplinarios </t>
  </si>
  <si>
    <t xml:space="preserve">Gestion de Asuntos Disciplinarios </t>
  </si>
  <si>
    <r>
      <t xml:space="preserve">Acción establecida en el Plan de Mejoramiento suscrito el 26 de Diciembre de 2022,  como resultado de la Auditoría Financiera realizada por la CGR a la vigencia 2021.
La acción de mejora finaliza el 30 de Diciembre  de 2023
</t>
    </r>
    <r>
      <rPr>
        <sz val="11"/>
        <rFont val="Arial"/>
        <family val="2"/>
      </rPr>
      <t xml:space="preserve">
Mediante oficio de fecha 01 de junio de 2023, el señor Director solicitó ampliación de la fecha de terminación del 30 de Junio de 2023 al 30 de diciembre de 2023; por cuanto, el proceso de Gestión de Asuntos Disciplinarios se encuentra en Adopción de nuevos procedimientos y cambios administrativos.
</t>
    </r>
    <r>
      <rPr>
        <sz val="11"/>
        <color rgb="FFFF0000"/>
        <rFont val="Arial"/>
        <family val="2"/>
      </rPr>
      <t xml:space="preserve">
</t>
    </r>
    <r>
      <rPr>
        <b/>
        <sz val="11"/>
        <color rgb="FFFF0000"/>
        <rFont val="Arial"/>
        <family val="2"/>
      </rPr>
      <t xml:space="preserve">
</t>
    </r>
    <r>
      <rPr>
        <b/>
        <sz val="11"/>
        <rFont val="Arial"/>
        <family val="2"/>
      </rPr>
      <t>Por lo tanto, Por lo tanto, la acción de Mejora no posee Avance.</t>
    </r>
  </si>
  <si>
    <r>
      <rPr>
        <b/>
        <u/>
        <sz val="11"/>
        <color rgb="FF000000"/>
        <rFont val="Calibri"/>
        <family val="2"/>
        <scheme val="minor"/>
      </rPr>
      <t>Hallazgo 03 de 2021 Saldos por Conciliar de Operaciones Reciprocas Administrativo</t>
    </r>
    <r>
      <rPr>
        <sz val="11"/>
        <color indexed="8"/>
        <rFont val="Calibri"/>
        <family val="2"/>
        <scheme val="minor"/>
      </rPr>
      <t xml:space="preserve">
La DNBC reporta saldos sin conciliar de operaciones reciprocas</t>
    </r>
  </si>
  <si>
    <t>Realizar cruces de informacion con las entidades que presentan reciprocidad con la DNBC</t>
  </si>
  <si>
    <t>Realizar trimestralmente los cruces de informacion con las entidades que presentan reciprocidad con la DNBC</t>
  </si>
  <si>
    <t>Conciliacion de operaciones reciprocas</t>
  </si>
  <si>
    <t>Subdirección Administrativa y Financiera - Gestion Financiera</t>
  </si>
  <si>
    <t xml:space="preserve">Gestión Financiera, dentro del proceso de cierre trimestral (Marzo 2023), realizó cruce de informacion con la entidades que se evidencian en el Reporte de Operaciones Reciprocas del SIIF, con el fin de conciliar los saldos del balance. </t>
  </si>
  <si>
    <t xml:space="preserve">De acuerdo a lo establecido como unidad de medida de la actividad (Realizar trimestralmente las Conciliacion de operaciones reciprocas),  se evidencian los correos enviados a las diferentes entidades con el fin de conciliar los saldos del balance. </t>
  </si>
  <si>
    <r>
      <t xml:space="preserve">Acción establecida en el Plan de Mejoramiento suscrito el 26 de Diciembre de 2022,  como resultado de la Auditoría Financiera realizada por la CGR a la vigencia 2021 
La acción de mejora finaliza el 30 de marzo de 2024
</t>
    </r>
    <r>
      <rPr>
        <sz val="11"/>
        <rFont val="Arial"/>
        <family val="2"/>
      </rPr>
      <t>Se evidencia los cruces mensuales de las cuentas reciprocas de la DNBC. Asimismo, se anexa la trasmisión en el CHIP del formulario CGN2015-002 a 31 de diciembre de 2022 y primer trimestre de 2023</t>
    </r>
    <r>
      <rPr>
        <sz val="11"/>
        <color indexed="8"/>
        <rFont val="Arial"/>
        <family val="2"/>
      </rPr>
      <t xml:space="preserve">
</t>
    </r>
    <r>
      <rPr>
        <b/>
        <sz val="11"/>
        <color indexed="8"/>
        <rFont val="Arial"/>
        <family val="2"/>
      </rPr>
      <t xml:space="preserve">Por lo tanto,  se ha dado cumplimiento a la acción de mejora establecida en el Plan de Mejoramiento, </t>
    </r>
  </si>
  <si>
    <r>
      <rPr>
        <b/>
        <u/>
        <sz val="11"/>
        <rFont val="Calibri"/>
        <family val="2"/>
        <scheme val="minor"/>
      </rPr>
      <t xml:space="preserve">Hallazgo 04 de 2021  Política Contable de Inventarios Administrativa con posible incidencia disciplinaria </t>
    </r>
    <r>
      <rPr>
        <sz val="11"/>
        <rFont val="Calibri"/>
        <family val="2"/>
        <scheme val="minor"/>
      </rPr>
      <t>La entidad uso en la vigencia 2021 la cuenta de inventarios 152030001 Prendas de Vestir y Calzado y no incluyó una política contable para el uso y manejo de ésta</t>
    </r>
  </si>
  <si>
    <t xml:space="preserve">
Falta de previsión del área contable sobre el uso de las cuentas que la entidad va a requeriri en sus operaciones y formular, antes de usar la cuenta una política contable que indique el reconocimiento de los hechos en ella.</t>
  </si>
  <si>
    <t xml:space="preserve">
Establecer lineamientos para el registro, reconocimiento y registro contable de los bienes (elementos) adquiridos por la DNBC.</t>
  </si>
  <si>
    <t xml:space="preserve">
Falta de previsión del área contable sobre el uso de las cuentas que la entidad va a requeriri en sus operaciones y formular, antes de usar la cuenta una política contable que indique el reconocimiento de los hechos en ella.</t>
  </si>
  <si>
    <t xml:space="preserve">
Establecer lineamientos para el registro, reconocimiento y registro contable de los bienes (elementos) adquiridos por la DNBC.</t>
  </si>
  <si>
    <t xml:space="preserve">1
</t>
  </si>
  <si>
    <t xml:space="preserve">24
</t>
  </si>
  <si>
    <t xml:space="preserve">
Establecer lineamientos para el registro, reconocimiento y registro contable de los bienes (elementos) adquiridos por la DNBC.</t>
  </si>
  <si>
    <r>
      <t xml:space="preserve">Acción establecida en el Plan de Mejoramiento suscrito el 26 de Diciembre de 2022,  como resultado de la Auditoría Financiera realizada por la CGR a la vigencia 2021.
La acción de mejora finaliza el 30 de Diciembre  de 2023
</t>
    </r>
    <r>
      <rPr>
        <sz val="11"/>
        <rFont val="Arial"/>
        <family val="2"/>
      </rPr>
      <t xml:space="preserve">
Mediante oficio de fecha 01 de junio de 2023, el señor Director solicitó ampliación de la fecha de terminación del 30 de Junio de 2023 al 30 de diciembre de 2023; por cuanto, el proceso de Gestión de Asuntos Disciplanarios se encuentra en Adopción de nuevos procedimientos y cambios administrativos.
</t>
    </r>
    <r>
      <rPr>
        <sz val="11"/>
        <color rgb="FFFF0000"/>
        <rFont val="Arial"/>
        <family val="2"/>
      </rPr>
      <t xml:space="preserve">
</t>
    </r>
    <r>
      <rPr>
        <b/>
        <sz val="11"/>
        <color rgb="FFFF0000"/>
        <rFont val="Arial"/>
        <family val="2"/>
      </rPr>
      <t xml:space="preserve">
</t>
    </r>
    <r>
      <rPr>
        <b/>
        <sz val="11"/>
        <rFont val="Arial"/>
        <family val="2"/>
      </rPr>
      <t>Por lo tanto, la acción de Mejora no posee Avance.</t>
    </r>
  </si>
  <si>
    <r>
      <rPr>
        <b/>
        <u/>
        <sz val="11"/>
        <rFont val="Calibri"/>
        <family val="2"/>
        <scheme val="minor"/>
      </rPr>
      <t xml:space="preserve">Hallazgo 05 de 2021 Revelaciones Notas a los Estados Financieros Administrativo </t>
    </r>
    <r>
      <rPr>
        <sz val="11"/>
        <rFont val="Calibri"/>
        <family val="2"/>
        <scheme val="minor"/>
      </rPr>
      <t>Debilidades en las revelaciones de las Notas explicativas de los estados financieros</t>
    </r>
  </si>
  <si>
    <t>Utilización del formato de las notas del año anterior sin la debida atención a información que se debe modificar y a la falta de una revisión final de las notas cuando ya se hayan realizado en su totalidad.</t>
  </si>
  <si>
    <t xml:space="preserve">
Actualizar las notas contables al Estado de Situación Económica y Social y al Estado de Resultados de forma detallada y ampliada.</t>
  </si>
  <si>
    <t xml:space="preserve">
Solicitar a los Procesos de la DNBC, la información necesaria  para soportar de manera detallada  en las notas contables los saldos que hacen referencia a los rubros de las Cuentas por Cobrar, Cuentas de orden, Propiedad planta y equipo, Gastos, Depreciación, Amortización, Ingresos y demás cuentas relevantes </t>
  </si>
  <si>
    <t xml:space="preserve">Correos de Solicitud
</t>
  </si>
  <si>
    <t>Al cierre financiero de la vigencia 222, Gestión Financiera amplió las explicaciones en las Notas Contables de los Estados Financieros, dando cumplimiento a lo observado por la CGR.</t>
  </si>
  <si>
    <t xml:space="preserve">De acuerdo a la unidad de medida de la actividad (Correos de Solicitud a los procesos de la DNBC, la información necesaria  para soportar de manera detallada  en las notas contables los saldos que hacen referencia a los rubros de las Cuentas por Cobrar, Cuentas de orden, Propiedad planta y equipo, Gastos, Depreciación, Amortización, Ingresos y demás cuentas relevantes ), no obstante el proceso de gestion finaciera carga una evidencia que no demuestra la ejecucion de la  actividad. </t>
  </si>
  <si>
    <r>
      <t xml:space="preserve">Acción establecida en el Plan de Mejoramiento suscrito el 26 de Diciembre de 2022,  como resultado de la Auditoría Financiera realizada por la CGR a la vigencia 2021 
La acción de mejora finaliza el 30 de marzo de 2024
</t>
    </r>
    <r>
      <rPr>
        <sz val="11"/>
        <rFont val="Arial"/>
        <family val="2"/>
      </rPr>
      <t xml:space="preserve">El Proceso de Gestión Financiera generó correos electrónicos a las dependencias que debían reportar información necesaria  para soportar de manera detallada  las notas contables los saldos que hacen referencia a los rubros de las Cuentas por Cobrar, Cuentas de orden, Propiedad planta y equipo, Gastos, Depreciación, Amortización, Ingresos y demás cuentas relevantes.
</t>
    </r>
    <r>
      <rPr>
        <sz val="11"/>
        <color indexed="8"/>
        <rFont val="Arial"/>
        <family val="2"/>
      </rPr>
      <t xml:space="preserve">
</t>
    </r>
    <r>
      <rPr>
        <b/>
        <sz val="11"/>
        <color indexed="8"/>
        <rFont val="Arial"/>
        <family val="2"/>
      </rPr>
      <t xml:space="preserve">Por lo tanto, se ha dado cumplimiento a la acción de mejora establecida en el Plan de Mejoramiento, </t>
    </r>
    <r>
      <rPr>
        <sz val="11"/>
        <color indexed="8"/>
        <rFont val="Arial"/>
        <family val="2"/>
      </rPr>
      <t xml:space="preserve">
</t>
    </r>
  </si>
  <si>
    <r>
      <rPr>
        <b/>
        <u/>
        <sz val="11"/>
        <rFont val="Calibri"/>
        <family val="2"/>
        <scheme val="minor"/>
      </rPr>
      <t>Hallazgo 05 de 2021 Revelaciones Notas a los Estados Financieros Administrativo</t>
    </r>
    <r>
      <rPr>
        <sz val="11"/>
        <rFont val="Calibri"/>
        <family val="2"/>
        <scheme val="minor"/>
      </rPr>
      <t xml:space="preserve"> Debilidades en las revelaciones de las Notas explicativas de los estados financieros</t>
    </r>
  </si>
  <si>
    <t xml:space="preserve">
Actualizar las notas contables al Estado de Situación Económica y Social y al Estado de Resultados de forma detallada y ampliada.</t>
  </si>
  <si>
    <t xml:space="preserve">
Realizar las notas contables de la DNBC, de forma detallada, clara y comprensible en los rubros de las Cuentas por Cobrar, Cuentas de orden, Propiedad planta y equipo, Gastos, Depreciación, Amortización, Ingresos y demás cuentas relevantes.</t>
  </si>
  <si>
    <t>Notas contables</t>
  </si>
  <si>
    <t>Al cierre financiero de la vigencia 2022, Gestión Financiera amplió las explicaciones en las Notas Contables de los Estados Financieros, dando cumplimiento a lo observado por la CGR.</t>
  </si>
  <si>
    <t>De acuerdo a la unidad de medida, el proceso reporto como evidencia  las notas contables de la DNBC de la vigencia 2022, de forma detallada, clara y comprensible en los rubros de las Cuentas por Cobrar, Cuentas de orden, Propiedad planta y equipo, Gastos, Depreciación, Amortización, Ingresos y demás cuentas relevantes, no obstante no se presentan las notas contables para la vigencia 2023</t>
  </si>
  <si>
    <r>
      <t xml:space="preserve">Acción establecida en el Plan de Mejoramiento suscrito el 26 de Diciembre de 2022,  como resultado de la Auditoría Financiera realizada por la CGR a la vigencia 2021 
La acción de mejora finaliza el 30 de marzo de 2024
</t>
    </r>
    <r>
      <rPr>
        <sz val="11"/>
        <color indexed="8"/>
        <rFont val="Arial"/>
        <family val="2"/>
      </rPr>
      <t xml:space="preserve">
La DNBC, realizó las Notas a los Estados Contables con corte al 31 de Diciembre de 2022, detallando de forma detallada, clara y comprensible los rubros de las las Cuentas por Cobrar, Cuentas de orden, Propiedad planta y equipo, Gastos, Depreciación, Amortización, Ingresos y demás cuentas relevantes.
</t>
    </r>
    <r>
      <rPr>
        <b/>
        <sz val="11"/>
        <color indexed="8"/>
        <rFont val="Arial"/>
        <family val="2"/>
      </rPr>
      <t xml:space="preserve">
Por lo tanto, se ha dado cumplimiento a la acción de mejora establecida en el Plan de Mejoramiento, </t>
    </r>
  </si>
  <si>
    <r>
      <rPr>
        <b/>
        <u/>
        <sz val="11"/>
        <color rgb="FF000000"/>
        <rFont val="Calibri"/>
        <family val="2"/>
        <scheme val="minor"/>
      </rPr>
      <t xml:space="preserve">Hallazgo 06 de 2021 Diferencia de fecha entre el registro y la reclasificación del pago del 30% del Contrato Interadministrativo 195-2021 Administrativo  </t>
    </r>
    <r>
      <rPr>
        <sz val="11"/>
        <color indexed="8"/>
        <rFont val="Calibri"/>
        <family val="2"/>
        <scheme val="minor"/>
      </rPr>
      <t>Incoherencia frente a las fechas del registro y reclasificación del primer pago del Contrato Interadministrativo 195 2021</t>
    </r>
  </si>
  <si>
    <t xml:space="preserve">Debilidades en la aplicación del principio de contabilidad pública de devengo y la cronología propia de los hechos económicos.
</t>
  </si>
  <si>
    <t xml:space="preserve">
Aplicabilidad a lo dispuesto en el marco Conceptual para la Preparación y Presentación de la Información Financiera.</t>
  </si>
  <si>
    <t xml:space="preserve">Realizar las reclasificaciones de manera posterior al hecho generador </t>
  </si>
  <si>
    <t xml:space="preserve">Ajustes contables manuales </t>
  </si>
  <si>
    <t>Gestión Financiera ha dado cumplimiento a lo dispuesto en el Marco Conceptual, referente a la preparacion y presentacion de los Estados Financiero }s de la entidad. Contabilizando en forma oportuna los hechos economicos de sus operaciones.</t>
  </si>
  <si>
    <t>Se ha dado cumplimiento a la actividad</t>
  </si>
  <si>
    <r>
      <t xml:space="preserve">Acción establecida en el Plan de Mejoramiento suscrito el 26 de Diciembre de 2022,  como resultado de la Auditoría Financiera realizada por la CGR a la vigencia 2021 
La acción de mejora finaliza el 30 de marzo de 2024
</t>
    </r>
    <r>
      <rPr>
        <sz val="11"/>
        <color indexed="8"/>
        <rFont val="Arial"/>
        <family val="2"/>
      </rPr>
      <t xml:space="preserve">
Se cargaron evidencias de las reclasificaciones realizadas al cierre de la vigencia 2022, asi como de los del primer semestre de 2023
</t>
    </r>
    <r>
      <rPr>
        <b/>
        <sz val="11"/>
        <color indexed="8"/>
        <rFont val="Arial"/>
        <family val="2"/>
      </rPr>
      <t>Por lo tanto, se ha dado cumplimiento a la acción de mejora establecida en el Plan de Mejoramiento.</t>
    </r>
  </si>
  <si>
    <t>Son trimestrales 5 y han cumplido 3 es decir el 60%</t>
  </si>
  <si>
    <r>
      <rPr>
        <b/>
        <u/>
        <sz val="11"/>
        <color rgb="FF000000"/>
        <rFont val="Calibri"/>
        <family val="2"/>
        <scheme val="minor"/>
      </rPr>
      <t>Hallazgo 07 de 2021 Justificación constitución de Reserva presupuestal  planificación contractual  programación y ejecución presupuestal Contratos 195 y 139 de 2021 Administrativo con presunta incidencia disciplinaria</t>
    </r>
    <r>
      <rPr>
        <sz val="11"/>
        <color indexed="8"/>
        <rFont val="Calibri"/>
        <family val="2"/>
        <scheme val="minor"/>
      </rPr>
      <t xml:space="preserve">
</t>
    </r>
  </si>
  <si>
    <t xml:space="preserve">Debilidades en la planificación contractual y falencias en la programación y ejecución presupuestal. </t>
  </si>
  <si>
    <t>Generación de mecanismos de control y seguimiento con relación a la etapa precontractual.</t>
  </si>
  <si>
    <t xml:space="preserve">Realizar seguimiento mensual al PAA generando las alertas oportunas de acuerdo con la modalidad de contratación a las Áreas usuarias, para que se radiquen al Proceso de Gestión Contractual los documentos precontractuales con la suficiente antelación a la fecha establecida en el Plan Anual de Adquisiciones y presentarlas al comité de Contratación </t>
  </si>
  <si>
    <t xml:space="preserve">Actas de comité de Contratacion </t>
  </si>
  <si>
    <t xml:space="preserve">
48</t>
  </si>
  <si>
    <t xml:space="preserve">Subdirección Administrativa y Financiera -Gestion Contractual </t>
  </si>
  <si>
    <t>Gestion Contractual</t>
  </si>
  <si>
    <r>
      <t xml:space="preserve">Acción establecida en el Plan de Mejoramiento suscrito el 26 de Diciembre de 2022,  como resultado de la Auditoría Financiera realizada por la CGR a la vigencia 2021 
La acción de mejora finaliza el 31 de diciembre de 2023
</t>
    </r>
    <r>
      <rPr>
        <sz val="11"/>
        <color rgb="FF000000"/>
        <rFont val="Arial"/>
        <family val="2"/>
      </rPr>
      <t xml:space="preserve">
No se evidencian el seguimiento mensual al PAA generando las alertas oportunas de acuerdo con la modalidad de contratación a las Áreas usuarias ni su debida presentación al comité de Contratación </t>
    </r>
    <r>
      <rPr>
        <sz val="11"/>
        <color rgb="FFFF0000"/>
        <rFont val="Arial"/>
        <family val="2"/>
      </rPr>
      <t xml:space="preserve">
</t>
    </r>
    <r>
      <rPr>
        <b/>
        <sz val="11"/>
        <rFont val="Arial"/>
        <family val="2"/>
      </rPr>
      <t>Por lo tanto, No se ha dado cumplimiento a la acción de mejora establecida en el Plan de Mejoramiento.</t>
    </r>
  </si>
  <si>
    <t>Generación de mecanismos de control y seguimiento con relación a la etapa precontractual</t>
  </si>
  <si>
    <r>
      <t xml:space="preserve">Acción establecida en el Plan de Mejoramiento suscrito el 26 de Diciembre de 2022,  como resultado de la Auditoría Financiera realizada por la CGR a la vigencia 2021.
La acción de mejora finaliza el 30 de Diciembre  de 2023
</t>
    </r>
    <r>
      <rPr>
        <sz val="11"/>
        <rFont val="Arial"/>
        <family val="2"/>
      </rPr>
      <t xml:space="preserve">
Mediante oficio de fecha 01 de junio de 2023, el señor Director solicitó ampliación de la fecha de terminación del 30 de Junio de 2023 al 30 de diciembre de 2023; por cuanto, el proceso de Gestión de Asuntos Disciplanarios se encuentra en Adopción de nuevos procedimientos y cambios administrativos.
</t>
    </r>
    <r>
      <rPr>
        <sz val="11"/>
        <color rgb="FFFF0000"/>
        <rFont val="Arial"/>
        <family val="2"/>
      </rPr>
      <t xml:space="preserve">
</t>
    </r>
    <r>
      <rPr>
        <b/>
        <sz val="11"/>
        <rFont val="Arial"/>
        <family val="2"/>
      </rPr>
      <t>Por lo tanto, la acción de Mejora no posee Avance.</t>
    </r>
  </si>
  <si>
    <r>
      <rPr>
        <b/>
        <u/>
        <sz val="11"/>
        <color rgb="FF000000"/>
        <rFont val="Calibri"/>
        <family val="2"/>
        <scheme val="minor"/>
      </rPr>
      <t xml:space="preserve">Hallazgo 08  de 2021 Certificación Convenio 191 y Contrato 139 de 2021
Administrativo
</t>
    </r>
    <r>
      <rPr>
        <sz val="11"/>
        <color indexed="8"/>
        <rFont val="Calibri"/>
        <family val="2"/>
        <scheme val="minor"/>
      </rPr>
      <t>Incoherencia entre la información certificada por la entidad y los formatos orden de pago gestión financiera</t>
    </r>
  </si>
  <si>
    <t xml:space="preserve">Incoherencia en el registro de la información de las órdenes de pago y los certificados de ingresos y retenciones y deficiencia en la aplicación de los controles. </t>
  </si>
  <si>
    <t xml:space="preserve">
Generar los controles para la revision de los documentos que soportan los pagos.</t>
  </si>
  <si>
    <t xml:space="preserve">
Realizar una revisión de los formatos y documentos anexos que soportan los pagos de la DNBC</t>
  </si>
  <si>
    <t>Revisiones realizadas</t>
  </si>
  <si>
    <t>Gestión Financiera, ha adoptado nuevos controles para los pagos a Proveedores y Contratistas, con el fin de garantizar que los soportes de pago esten acordes con las Formas de Pago y que el Supervisor garantice y autorice los giros.</t>
  </si>
  <si>
    <t>Se adjuntaron los formatos para realizar el pago, no obstante no se evidencia las revisión de los formatos y documentos anexos que soportan los pagos de la DNBC</t>
  </si>
  <si>
    <r>
      <t xml:space="preserve">Acción establecida en el Plan de Mejoramiento suscrito el 26 de Diciembre de 2022,  como resultado de la Auditoría Financiera realizada por la CGR a la vigencia 2021.
La acción de mejora finaliza el 30 de marzo de 2024
</t>
    </r>
    <r>
      <rPr>
        <b/>
        <sz val="11"/>
        <rFont val="Arial"/>
        <family val="2"/>
      </rPr>
      <t xml:space="preserve">
</t>
    </r>
    <r>
      <rPr>
        <sz val="11"/>
        <rFont val="Arial"/>
        <family val="2"/>
      </rPr>
      <t xml:space="preserve">El proceso de Gestión Financiera, ha realizado la actualización y modificación de los Formatos requeridos para el pago a los proveedores. De igual forma, realiza la  revisión del diligenciamiento de los mismos. En la evidencia aportada por parte del Proceso, podemos evidenciar la devolución realizada al Proveedor MORARCI GROUP, en febrero de 2023.
</t>
    </r>
    <r>
      <rPr>
        <sz val="11"/>
        <color indexed="8"/>
        <rFont val="Arial"/>
        <family val="2"/>
      </rPr>
      <t xml:space="preserve">
</t>
    </r>
    <r>
      <rPr>
        <b/>
        <sz val="11"/>
        <color indexed="8"/>
        <rFont val="Arial"/>
        <family val="2"/>
      </rPr>
      <t>Por lo tanto, se ha dado cumplimiento a la acción de mejora establecida en el Plan de Mejoramiento.</t>
    </r>
  </si>
  <si>
    <t>Mensual son 16 y han cumplido 7 es un 43,75%</t>
  </si>
  <si>
    <r>
      <rPr>
        <b/>
        <u/>
        <sz val="11"/>
        <rFont val="Calibri"/>
        <family val="2"/>
        <scheme val="minor"/>
      </rPr>
      <t>Hallazgo 09 de 2021 Políticas de austeridad del gasto público Dirección Nacional de Bomberos de Colombia 2021 Administrativo con presunta incidencia disciplinaria</t>
    </r>
    <r>
      <rPr>
        <sz val="11"/>
        <rFont val="Calibri"/>
        <family val="2"/>
        <scheme val="minor"/>
      </rPr>
      <t xml:space="preserve"> </t>
    </r>
    <r>
      <rPr>
        <b/>
        <u/>
        <sz val="11"/>
        <rFont val="Calibri"/>
        <family val="2"/>
        <scheme val="minor"/>
      </rPr>
      <t>en el cual se solicitará el inicio de Indagación Preliminar</t>
    </r>
  </si>
  <si>
    <t>Deficiencias en la aplicación de los controles establecidos en el Decreto 371 de 2021 y las políticas de austeridad del gasto público DNBC
2021.</t>
  </si>
  <si>
    <t xml:space="preserve">
Generar los controles necesarios para dar cumplimiento a lo establecido en el Plan de Austeridad del Gasto para los órganos que hacen parte del Presupuesto General de la Nación</t>
  </si>
  <si>
    <t xml:space="preserve">
En el evento de requerirse la utilización de los vehículos en fines de semana y festivos la DNBC realizará la respectiva justificación.
</t>
  </si>
  <si>
    <t xml:space="preserve">
Justificación de la utilización de los vehículos los fines de semana y festivos</t>
  </si>
  <si>
    <t>Subdirección Administrativa y Financiera -Gestion Administrativa</t>
  </si>
  <si>
    <t>Gestion Administrativa</t>
  </si>
  <si>
    <t>Teniendo encuenta las planillas de desplazamiento de los vehículos de la entidad, solo hubo 2 fines de semana en los cuales fueron utilizados.
* 06-05-2023: OKZ 951, En comisión, utilizado para 1 desplazamiento entre Río Sucio y Cartago y otro entre Cartago y Cali. Conductor Anibal Garcia.
* 25-03-2023: Traslado de la casa del capitan Jairo Soto a Mosquera y el recorrido devuelta. Todo esto por comisión en Mosquera.
Se adjuntan planillas de desplazamiento.</t>
  </si>
  <si>
    <t>De acuerdo a lo estipulado en la unidad de medida de la accion, se evidencia las planillas de desplazamiento de los vehiculos, no obstante no se adjuntanlas justificaciones del uso de los vehiculos los fines de semana y festivos</t>
  </si>
  <si>
    <r>
      <t xml:space="preserve">Acción establecida en el Plan de Mejoramiento suscrito el 26 de Diciembre de 2022,  como resultado de la Auditoría Financiera realizada por la CGR a la vigencia 2021 
La acción de mejora finaliza el 30 de marzo de 2024
</t>
    </r>
    <r>
      <rPr>
        <b/>
        <sz val="11"/>
        <color rgb="FFFF0000"/>
        <rFont val="Arial"/>
        <family val="2"/>
      </rPr>
      <t xml:space="preserve">
</t>
    </r>
    <r>
      <rPr>
        <sz val="11"/>
        <rFont val="Arial"/>
        <family val="2"/>
      </rPr>
      <t xml:space="preserve">Vehiculo Placas OKAZ 951:  El 6 de mayo de 2023 (sábado), se utilizó el vehículo y no se evidencia justificación de la utilización del mismo. No obstante, se evidencia la resolución No. 135 de 2023, donde el señor Anibal Garcia, se encontraba en comisión en los municipios de Pereira, Cartago, Cali.
Se aportaron planillas del vehiculo de Placas MM773 (de Enero a Marzo de 2023) y del vehiculo de placas OKZ 951 (tres planillas con dias de los meses de marzo, abril, mayo de 2023)
</t>
    </r>
    <r>
      <rPr>
        <sz val="11"/>
        <color indexed="8"/>
        <rFont val="Arial"/>
        <family val="2"/>
      </rPr>
      <t xml:space="preserve">
</t>
    </r>
    <r>
      <rPr>
        <b/>
        <sz val="11"/>
        <color indexed="8"/>
        <rFont val="Arial"/>
        <family val="2"/>
      </rPr>
      <t>Por lo tanto, No se ha dado cumplimiento a la acción de mejora establecida en el Plan de Mejoramiento.</t>
    </r>
  </si>
  <si>
    <t xml:space="preserve">Dar cumplimiento a lo establecido en el Plan de Austeridad del Gasto para los órganos que hacen parte del Presupuesto General de la Nación, con relación a la prohibición de la realización de recepciones, fiestas, agasajos o conmemoraciones de las entidades, asi como adquirir regalos corporativos, souvenir o recuerdos con cargo a los recursos del Presupuesto General de la Nación. </t>
  </si>
  <si>
    <t>Aplicabilidad del decreto de austeridad en el gasto</t>
  </si>
  <si>
    <t>Dirección General-Subdirección Administrativa y Financiera-Gestión Administrativa-Gestión Contractual</t>
  </si>
  <si>
    <t>Gestion Administrativa-Gestión Contractual</t>
  </si>
  <si>
    <t>El 17 de abril de 2023 la entidad suscribió el contrato de prestación de servicios número 105-2023, con el proveedor ALIANZA COLOMBIANA DE INSTITUCIONES PUBLICAS DE EDUCACION SUPERIOR RED SUMMA, con el objeto de "PRESTAR SERVICIO DE APOYO ESTRATEGICO COMUNICACIONAL Y LOGISTICO A LA DNBC , PARA LA REALIZACION DE ACTIVIDADES Y EVENTOS DE CARACTER MISIONAL QUE SE REQUIERAN DESARROLLAR DE LA EJECUCION DEL PROYECTO DE FORTALECIMIENTO BOMBERIL DE LOS CC.BB"</t>
  </si>
  <si>
    <t xml:space="preserve">De acuerdo a lo estipulado en la unidad de medida de la accion, el proceso de gestion adminsitartiva y de gestion contractual no reportaron evidenica de la ejecucion de la accion de mejora. </t>
  </si>
  <si>
    <r>
      <t xml:space="preserve">Acción establecida en el Plan de Mejoramiento suscrito el 26 de Diciembre de 2022,  como resultado de la Auditoría Financiera realizada por la CGR a la vigencia 2021 
La acción de mejora finaliza el 31 de Diciembre de 2023
</t>
    </r>
    <r>
      <rPr>
        <sz val="11"/>
        <rFont val="Arial"/>
        <family val="2"/>
      </rPr>
      <t xml:space="preserve">
El proceso de Gestión Administrativa anexa como evidencia el Contrato No. 105 de 2023, suscrito con Alianza Colombiana de Instituciones Públicas de Educación Superior Red Summa, con el objeto de Prestar Apoyo Estrategico Comunicacional y Logistico a la DNBC para la realización de actividades y eventos de caracter misional que se requiera en el desarrollo de la ejecución del proyecto de fortalecimiento de los Cuerpos de Bomberos por valor de $2,572,200,000. Se realizó un desembolso del 30% del valor del contrato, pero del presente seguimiento, no se había generado la legalización con el de poder verificar los recursos utilizados. No se evidencia soporte alguno que evidencie el cumplimiento de Acción de Mejora establecida
</t>
    </r>
    <r>
      <rPr>
        <b/>
        <sz val="11"/>
        <rFont val="Arial"/>
        <family val="2"/>
      </rPr>
      <t xml:space="preserve">
Por lo tanto, NO se ha dado cumplimiento a la acción de mejora establecida en el Plan de Mejoramiento.</t>
    </r>
  </si>
  <si>
    <t xml:space="preserve">
Generar los controles necesarios para dar cumplimiento a lo establecido en el Plan de Austeridad del Gasto para los órganos que hacen parte del Presupuesto General de la Nación</t>
  </si>
  <si>
    <r>
      <rPr>
        <b/>
        <u/>
        <sz val="11"/>
        <color indexed="8"/>
        <rFont val="Calibri"/>
        <family val="2"/>
        <scheme val="minor"/>
      </rPr>
      <t>Hallazgo No 1 de 2018 Supervisión Contratos de Comodato</t>
    </r>
    <r>
      <rPr>
        <sz val="11"/>
        <color indexed="8"/>
        <rFont val="Calibri"/>
        <family val="2"/>
        <scheme val="minor"/>
      </rPr>
      <t xml:space="preserve"> Una vez evaluados los informes de visitas en las que se verificó la existencia de los bienes, la documentación disponible en la DNBC y en los cuerpos de bomberos, así como la desplegada en el RUNT, se evidencia incumplimiento de las labores de supervisión en cabeza de la DNBC</t>
    </r>
  </si>
  <si>
    <t>Deficiencias en la identificación, supervisión y control de los bienes asignados a los comodatarios de acuerdo  las obligaciones ordenadas en la ley, el manual interno de la entidad y lo pactado contractualmente.</t>
  </si>
  <si>
    <t>Implementar acciones de supervisión y control de los bienes entregados en comodato.</t>
  </si>
  <si>
    <t xml:space="preserve">
En el evento de realizar contratos  de comodatos designar la supervisión de los mismos en los funcionarios de planta que posean Formación Bomberil, mientras se surte la Contratación por Prestación de Servicios, como apoyo a la supervisión.</t>
  </si>
  <si>
    <t xml:space="preserve">Delegación de Supervisión al personal de planta </t>
  </si>
  <si>
    <t xml:space="preserve">Dirección General-Subdirección Estratégica y de Coordinación Bomberil-Subdirección Administrativa y Financiera-Gestión Contractual
</t>
  </si>
  <si>
    <t xml:space="preserve">Acción reformulada en el Plan de Mejoramiento suscrito el 26 de Diciembre de 2022; por cuanto, no fue Cerrado el Hallazgo por parte de la CGR  en la  Auditoría Financiera realizada a la vigencia 2021. </t>
  </si>
  <si>
    <r>
      <t xml:space="preserve">Acción reformulada en el Plan de Mejoramiento suscrito el 26 de Diciembre de 2022; por cuanto, no fue Cerrado el Hallazgo por parte de la CGR  en la  Auditoría Financiera realizada a la vigencia 2021. 
La acción de mejora finaliza el 31 de Diciembre de 2023
</t>
    </r>
    <r>
      <rPr>
        <sz val="11"/>
        <color rgb="FFFF0000"/>
        <rFont val="Arial"/>
        <family val="2"/>
      </rPr>
      <t xml:space="preserve">
</t>
    </r>
    <r>
      <rPr>
        <sz val="11"/>
        <rFont val="Arial"/>
        <family val="2"/>
      </rPr>
      <t xml:space="preserve">La DNBC, realizó la designación de 1036 comodatos en funcionarios que poseen  Formación Bomberil así:  Andrés Muñoz 111 ( Dos (2) designaciones realizadas en el primer semestre de  2023 de los comodatos 107  San Jose de Alban y 110 Garagoa),  Carlos López 102, Alexander  Maya 102, Edgar Molina 101, Edwin Zamora 104,  Luis Valencia 107,   Subdirección Estratégico y de Coordinación Bomberil  104, Faubricio Sánchez 100, Paula Cortes 99, Ronny Romero 106.  
</t>
    </r>
    <r>
      <rPr>
        <b/>
        <sz val="11"/>
        <rFont val="Arial"/>
        <family val="2"/>
      </rPr>
      <t>Por lo tanto, se ha dado cumplimiento a la acción de mejora establecida en el Plan de Mejoramiento.</t>
    </r>
  </si>
  <si>
    <t>Reiterar de manera  trimestral a los Comandantes de los CB, las obligaciones que tienen a cargo como supervisores de los bienes entregados en Comodato.</t>
  </si>
  <si>
    <t xml:space="preserve">Correos Electrónicos trimestrales
</t>
  </si>
  <si>
    <t>Subdirección Estratégica y de Coordinación Bomberil-Supervisores</t>
  </si>
  <si>
    <t>Se adjunta reiteracion para el I y el II Trimestre a los Comandantes de los CB, las obligaciones que tienen a cargo como supervisores de los bienes entregados en Comodato.
Link de evidencias:
https://dnbcgovco-my.sharepoint.com/personal/claudia_quintero_dnbc_gov_co/_layouts/15/onedrive.aspx?ga=1&amp;id=%2Fpersonal%2Fclaudia%5Fquintero%5Fdnbc%5Fgov%5Fco%2FDocuments%2FAVANCE%20CGR%20PRIMER%20SEMESTRE%202023%2FPM%20Vigencia%202018%2FHallazgo%201%20de%202018%20Supervisi%C3%B3n%20Comodatos</t>
  </si>
  <si>
    <t>Los  diez (10) supervisores de los comodatos el día 14 de marzo de 2023,  remitieron correos electrónicos a los diferentes CB del país, informando las obligaciones que tienen como Comodatarios.</t>
  </si>
  <si>
    <r>
      <t xml:space="preserve">Acción reformulada en el Plan de Mejoramiento suscrito el 26 de Diciembre de 2022; por cuanto, no fue Cerrado el Hallazgo por parte de la CGR  en la  Auditoría Financiera realizada a la vigencia 2021. 
La acción de mejora finaliza el 31 de Diciembre de 2023
</t>
    </r>
    <r>
      <rPr>
        <b/>
        <sz val="11"/>
        <color rgb="FFFF0000"/>
        <rFont val="Arial"/>
        <family val="2"/>
      </rPr>
      <t xml:space="preserve">
</t>
    </r>
    <r>
      <rPr>
        <sz val="11"/>
        <rFont val="Arial"/>
        <family val="2"/>
      </rPr>
      <t xml:space="preserve">Los  diez (10) supervisores de los comodatos el día 14 de marzo, 02, 26 y 29 de Junio remitieron correos electrónicos a los diferentes CB del país, informando las obligaciones que tienen como Comodatarios. </t>
    </r>
    <r>
      <rPr>
        <sz val="11"/>
        <color rgb="FFFF0000"/>
        <rFont val="Arial"/>
        <family val="2"/>
      </rPr>
      <t xml:space="preserve">
</t>
    </r>
    <r>
      <rPr>
        <b/>
        <sz val="11"/>
        <rFont val="Arial"/>
        <family val="2"/>
      </rPr>
      <t>Por lo tanto,  se ha dado cumplimiento a la acción de mejora establecida en el Plan de Mejoramiento.</t>
    </r>
  </si>
  <si>
    <t xml:space="preserve">
Elaborar Resoluciones de adjudicación para los diferentes CB identificando en las mismas las  características y referencias especificas de cada uno de los bienes a entregar</t>
  </si>
  <si>
    <t xml:space="preserve">Resoluciones  con Identificación del bien
</t>
  </si>
  <si>
    <t xml:space="preserve">
Subdirección Estratégica y de Coordinación Bomberil-Fortalecimiento Bomberil</t>
  </si>
  <si>
    <t>Se adjuntan lista resoluciones correspondientes al primer tirmestre en el siguiente link:
https://dnbcgovco-my.sharepoint.com/personal/claudia_quintero_dnbc_gov_co/_layouts/15/onedrive.aspx?FolderCTID=0x012000FAE069AFB9ECED4AA59ADD7FCA8ED8BD&amp;id=%2Fpersonal%2Fclaudia%5Fquintero%5Fdnbc%5Fgov%5Fco%2FDocuments%2FAVANCE%20CGR%20PRIMER%20SEMESTRE%202023%2FPM%20Vigencia%202018%2FHallazgo%201%20de%202018%20Supervisi%C3%B3n%20Comodatos%2FElaborar%20resoluciones%20de%20adjudicaci%C3%B3n&amp;view=0</t>
  </si>
  <si>
    <r>
      <t xml:space="preserve">Acción reformulada en el Plan de Mejoramiento suscrito el 26 de Diciembre de 2022; por cuanto, no fue Cerrado el Hallazgo por parte de la CGR  en la  Auditoría Financiera realizada a la vigencia 2021. 
La acción de mejora finaliza el 31 de Diciembre de 2023
</t>
    </r>
    <r>
      <rPr>
        <b/>
        <sz val="11"/>
        <rFont val="Arial"/>
        <family val="2"/>
      </rPr>
      <t xml:space="preserve">
</t>
    </r>
    <r>
      <rPr>
        <sz val="11"/>
        <rFont val="Arial"/>
        <family val="2"/>
      </rPr>
      <t xml:space="preserve">De enero a junio se han generado 23 resoluciones de adjudicación relacionadas en el archivo de excel, se verificaron las 23 cargadas en el OneDrive, todas conforme.
</t>
    </r>
    <r>
      <rPr>
        <b/>
        <sz val="11"/>
        <color indexed="8"/>
        <rFont val="Arial"/>
        <family val="2"/>
      </rPr>
      <t xml:space="preserve">
Por lo tanto,  se ha dado cumplimiento a la acción de mejora establecida en el Plan de Mejoramiento.</t>
    </r>
    <r>
      <rPr>
        <sz val="11"/>
        <color indexed="8"/>
        <rFont val="Arial"/>
        <family val="2"/>
      </rPr>
      <t xml:space="preserve">
</t>
    </r>
  </si>
  <si>
    <t xml:space="preserve">Solicitar trimestralmente por correo electrónico a los comandantes o supervisor de los CB, un informe de seguimiento que contenga: Registro fotográfico de los bienes en comodato, así como las emergencias atendidas con los bienes asignados y soportes de mantenimientos a que haya lugar </t>
  </si>
  <si>
    <r>
      <t xml:space="preserve">Correos </t>
    </r>
    <r>
      <rPr>
        <sz val="11"/>
        <rFont val="Calibri"/>
        <family val="2"/>
        <scheme val="minor"/>
      </rPr>
      <t>Electrónicos trimestrales</t>
    </r>
    <r>
      <rPr>
        <sz val="11"/>
        <color indexed="8"/>
        <rFont val="Calibri"/>
        <family val="2"/>
        <scheme val="minor"/>
      </rPr>
      <t xml:space="preserve">
</t>
    </r>
  </si>
  <si>
    <t>Se adjunta correos electrónicos a los comandantes o supervisor de los CB, informe de seguimiento que contenga: Registro fotográfico de los bienes en comodato, así como las emergencias atendidas con los bienes asignados y soportes de mantenimientos a que haya lugar en el siguiente link:
https://dnbcgovco-my.sharepoint.com/personal/claudia_quintero_dnbc_gov_co/_layouts/15/onedrive.aspx?ga=1&amp;id=%2Fpersonal%2Fclaudia%5Fquintero%5Fdnbc%5Fgov%5Fco%2FDocuments%2FAVANCE%20CGR%20PRIMER%20SEMESTRE%202023%2FPM%20Vigencia%202018%2FHallazgo%201%20de%202018%20Supervisi%C3%B3n%20Comodatos</t>
  </si>
  <si>
    <t>Los supervisores continúan remitiendo los  correos electrónicos solicitando los informes de seguimiento a los comandantes de los CB estipulando en dicho correo que estos informes deben  establecer detalladamente el Registro fotográfico de los bienes en comodato, así como las emergencias atendidas con los bienes asignados y soportes de los mantenimientos a que haya lugar. Durante el  primer semestre de 2023 se realizaron las siguientes solicitudes:
8 de junio de 2023: Analizador géminis y  cámara térmica
14 de marzo de 2023 Carrotanque, compresor BAUER, CRIF, Kit Brec Corte y Brec Eléctrico, kit de desinundación, Kit EPP, Kit Forestal, Kit Matpel, Kit Tecnológico, Máquina Extintora, Tramo de Manguera, UIR, Kit acuático Mar.</t>
  </si>
  <si>
    <r>
      <t xml:space="preserve">Acción reformulada en el Plan de Mejoramiento suscrito el 26 de Diciembre de 2022; por cuanto, no fue Cerrado el Hallazgo por parte de la CGR  en la  Auditoría Financiera realizada a la vigencia 2021. 
La acción de mejora finaliza el 31 de Diciembre de 2023
</t>
    </r>
    <r>
      <rPr>
        <sz val="11"/>
        <color indexed="8"/>
        <rFont val="Arial"/>
        <family val="2"/>
      </rPr>
      <t>Los supervisores remitieron   correos electrónicos solicitando los informes de seguimiento a los comandantes de los CB estipulando en dicho correo que estos informes deben  establecer detalladamente el Registro fotográfico de los bienes en comodato, así como las emergencias atendidas con los bienes asignados y soportes de los mantenimientos a que haya lugar. Durante el  primer semestre de 2023 se realizaron las siguientes solicitudes:
27, 28, 29 y 30 de marzo; y 8, 16 y 20 de Junio de 2023 así: Analizador géminis y  cámara térmica, Carrotanque, compresor BAUER, CRIF, Kit Brec Corte y Brec Eléctrico, kit de desinundación, Kit EPP, Kit Forestal, Kit Matpel, Kit Tecnológico, Máquina Extintora, Tramo de Manguera, UIR, Kit acuático Mar, entre otros.</t>
    </r>
    <r>
      <rPr>
        <b/>
        <sz val="11"/>
        <color indexed="8"/>
        <rFont val="Arial"/>
        <family val="2"/>
      </rPr>
      <t xml:space="preserve">
Por lo tanto, se ha dado cumplimiento a la acción de mejora establecida en el plan de mejoramiento</t>
    </r>
  </si>
  <si>
    <t xml:space="preserve">
Realizar un monitoreo permanente a los bienes entregados en comodato por medio telefónico.</t>
  </si>
  <si>
    <t xml:space="preserve">
Planilla de llamadas telefónicas
</t>
  </si>
  <si>
    <t>Se adjunta registro de llamadas de seguimiento del I y II Trimestre, en el siguiente link:
https://dnbcgovco-my.sharepoint.com/personal/claudia_quintero_dnbc_gov_co/_layouts/15/onedrive.aspx?ga=1&amp;id=%2Fpersonal%2Fclaudia%5Fquintero%5Fdnbc%5Fgov%5Fco%2FDocuments%2FAVANCE%20CGR%20PRIMER%20SEMESTRE%202023%2FPM%20Vigencia%202018%2FHallazgo%201%20de%202018%20Supervisi%C3%B3n%20Comodatos</t>
  </si>
  <si>
    <t xml:space="preserve">
Los supervisores durante el primer semestre de 2023,  han realizado 709 llamadas telefónicas a los Cuerpos de Bomberos a los cuales se les entregaron bienes en Comodato registrando: 
Enero:  128 llamadas Telefónicas
Febrero: 112 llamadas Telefónicas
Marzo: 72 llamadas Telefónicas
Abril: 63  llamadas Telefónicas
Mayo: 172 llamadas Telefónicas
Junio: 162 llamadas Telefónicas
</t>
  </si>
  <si>
    <r>
      <t xml:space="preserve">Acción reformulada en el Plan de Mejoramiento suscrito el 26 de Diciembre de 2022; por cuanto, no fue Cerrado el Hallazgo por parte de la CGR  en la  Auditoría Financiera realizada a la vigencia 2021. 
La acción de mejora finaliza el 31 de Diciembre de 2023
</t>
    </r>
    <r>
      <rPr>
        <sz val="11"/>
        <color indexed="8"/>
        <rFont val="Arial"/>
        <family val="2"/>
      </rPr>
      <t xml:space="preserve">
Los supervisores durante el primer semestre de 2023,  han realizado 709  llamadas telefónicas a los Cuerpos de Bomberos a los cuales se les entregaron bienes en Comodato registrando: 
Enero:  128  llamadas Telefónicas
Febrero:  112 llamadas Telefónicas 
Marzo:  72  llamadas Telefónicas 
Abril: 63 llamadas Teléfonicas
Mayo: 172 llamadas Telefónicas
Junio: 162 Llamadas Telefónicas</t>
    </r>
    <r>
      <rPr>
        <b/>
        <sz val="11"/>
        <color indexed="8"/>
        <rFont val="Arial"/>
        <family val="2"/>
      </rPr>
      <t xml:space="preserve">
Por lo tanto, se ha dado cumplimiento a la acción de mejora establecida en el plan de mejoramiento.</t>
    </r>
  </si>
  <si>
    <t>Diligenciar y actualizar trimestralmente  la Matriz de seguimiento de supervisiones de los bienes de comodato.</t>
  </si>
  <si>
    <t>Matriz de seguimiento trimestral</t>
  </si>
  <si>
    <t>Se adjunta matris del I y II trimestre de seguimiento de supervisiones de los bienes de comodato, en el siguiente link:
https://dnbcgovco-my.sharepoint.com/personal/claudia_quintero_dnbc_gov_co/_layouts/15/onedrive.aspx?ga=1&amp;id=%2Fpersonal%2Fclaudia%5Fquintero%5Fdnbc%5Fgov%5Fco%2FDocuments%2FAVANCE%20CGR%20PRIMER%20SEMESTRE%202023%2FPM%20Vigencia%202018%2FHallazgo%201%20de%202018%20Supervisi%C3%B3n%20Comodatos</t>
  </si>
  <si>
    <t xml:space="preserve">En el primer y segundo  trimestre de 2023, se diligenció  la matriz de seguimiento que realizan los  supervisores  de los  bienes entregados en  comodato, en donde se encuentra discriminados los mismos y se enuncia el  nombre del comandante, dirección, año de entrega, Departamento, Municipio, nombre representante legal, total del comodato, correo electrónico, fecha del Orfeo, informe de supervisión, registro de la llamada telefónica, y el soat entre otros, para los 1034 bienes entregados en comodato.
No obstante en el tercer trimestre de 2023, no se evidencia  el diligenciamiento de la respectiva matriz
</t>
  </si>
  <si>
    <r>
      <t xml:space="preserve">Acción reformulada en el Plan de Mejoramiento suscrito el 26 de Diciembre de 2022; por cuanto, no fue Cerrado el Hallazgo por parte de la CGR  en la  Auditoría Financiera realizada a la vigencia 2021. 
La acción de mejora finaliza el 31 de Diciembre de 2023
</t>
    </r>
    <r>
      <rPr>
        <sz val="11"/>
        <color indexed="8"/>
        <rFont val="Arial"/>
        <family val="2"/>
      </rPr>
      <t xml:space="preserve">Se está diligenciando de manera trimestral la matriz de seguimiento que realizan los  supervisores  de los  bienes entregados en  comodato, en donde se encuentra discriminados los mismos y se enuncia el  nombre del comandante, dirección, año de entrega, Departamento, Municipio, nombre representante legal, total del comodato, correo electrónico, fecha del Orfeo, informe de supervisión, registro de la llamada telefónica, y el soat entre otros, para los </t>
    </r>
    <r>
      <rPr>
        <b/>
        <sz val="11"/>
        <rFont val="Arial"/>
        <family val="2"/>
      </rPr>
      <t>1034</t>
    </r>
    <r>
      <rPr>
        <sz val="11"/>
        <color indexed="8"/>
        <rFont val="Arial"/>
        <family val="2"/>
      </rPr>
      <t xml:space="preserve"> bienes entregados en comodato.</t>
    </r>
    <r>
      <rPr>
        <sz val="11"/>
        <color rgb="FFFF0000"/>
        <rFont val="Arial"/>
        <family val="2"/>
      </rPr>
      <t xml:space="preserve">
</t>
    </r>
    <r>
      <rPr>
        <b/>
        <sz val="11"/>
        <color rgb="FFFF0000"/>
        <rFont val="Arial"/>
        <family val="2"/>
      </rPr>
      <t xml:space="preserve">
</t>
    </r>
    <r>
      <rPr>
        <b/>
        <sz val="11"/>
        <rFont val="Arial"/>
        <family val="2"/>
      </rPr>
      <t>Por lo tanto, se ha dado cumplimiento a la acción de mejora establecida en el plan de mejoramiento.</t>
    </r>
  </si>
  <si>
    <t>Realizar la salida de almacén  de cada uno de los bienes entregados a los Cuerpos de bomberos, detallando las características del bien, asi como la identificación interna del mismo establecida por la DNBC</t>
  </si>
  <si>
    <t>Subdirección Administrativa y Financiera-Gestión Administrativa-Almacén</t>
  </si>
  <si>
    <t>Almacen</t>
  </si>
  <si>
    <t>Se presentan las salidas de almacén generadas entre enero y junio de 2023.</t>
  </si>
  <si>
    <t>Se evidencia en el ONE drive 430 saidas de almacen de la vigencia 2022, presentandose las siguientes falencias:
- mas del 50% de las salidas no cuentan con el numero de resolucion y/o munero de comodato, no obstante en las mismas no contienen la identificación interna del bien establecida por la DNBC
-Asi mismo, de las 161 salidas de almacen de la vigencia 2023 ninguna contienela identificación interna del bien establecida por la DNBC
Es de anotar que las salidas de almacen se continuan realizando manualmente, sin dar aplicabilidad al aplicativo ERP</t>
  </si>
  <si>
    <r>
      <t xml:space="preserve">Acción reformulada en el Plan de Mejoramiento suscrito el 26 de Diciembre de 2022; por cuanto, no fue Cerrado el Hallazgo por parte de la CGR  en la  Auditoría Financiera realizada a la vigencia 2021. 
La acción de mejora finaliza el 31 de Diciembre de 2023
</t>
    </r>
    <r>
      <rPr>
        <b/>
        <sz val="11"/>
        <color rgb="FFFF0000"/>
        <rFont val="Arial"/>
        <family val="2"/>
      </rPr>
      <t xml:space="preserve">
</t>
    </r>
    <r>
      <rPr>
        <sz val="11"/>
        <rFont val="Arial"/>
        <family val="2"/>
      </rPr>
      <t xml:space="preserve">Durante el primer Semestre de 2023, se generaron 143 salidas de almacen comenzando desde la No. 1159 del 12 de enero a la 1300 del 09 de junio de 2023. Las salidas de almacén se continuan realizando manualmente, sin dar aplicación al aplicativo ERP.Se evidenció: 
-La numeración de las salidas de almacén no comienzan en 1 sino se continua con la numeración que viene de la vigencia anterior.
-Las salidas de almacén No.1175, 1248,1250,1266,1268,1279,1288,1289,1296,1298,1299 no fueron aportadas, ni tampoco se indica si fueron anuladas.
-La numeración que debía continuar despues de la salida 1300 es la 1301 pero se genero la 1031, es decir se redujo el consecutivo en 269 numeros.
-Las salidas de almacén  1169,1176 y 1182, no relaciona el número de la resolución de adjudicación al CB.
-La salida 1169, señala el numero de resolución de adjudicación 8545 pero la correcta es la 845.
-Las salidas de almacén poseen el formato adoptado NO. FO-AD-01-03 VIGENTE, desde el 21 de junio de 2022, pero sus columnas y encabezado es modificado indistintamente como se puede observar en las salidas 1031, 1300,1297,1295 entre otras.
-El elemento Bomba de espalda portatil (salida 1176) por valor $10.768.000 y Tanque de agua portatil (salida 1169) por valor de $12.994.000, no tienen serial ni placa de la DNBC.
-La salida de almacén No. 1181 está repetida
-Se incumplio la actividad 8 del Procedimiento PC-AD-01 version 8 que establece "Se verifica la solicitud realizada con el contrato de comodato o Resolución de Adjudicación realizada, de no encontrar diferencias se realiza el registro de salida de almacén en el ERP de la entidad y se alista los bienes a entregar"; por cuanto,  cuatro (4) salidas de almacén se generaron antes que la fecha de la resolución así: Salida No. 1179 del 14-03-2023 y resolución 56 del 30-03-2023, Salida No. 1180 del 14-03-2023 y resolución 63 del 30-03-2023, Salida No. 1181 del 14-03-2023 y resolución 63 del 30-03-2023, Salida No. 1287 del 12-04-2023 y resolución 83 del 13-04-2023.
-LA salida No.1203 del 14-03-2023, no indica el nombre del CB
</t>
    </r>
    <r>
      <rPr>
        <sz val="11"/>
        <color rgb="FFFF0000"/>
        <rFont val="Arial"/>
        <family val="2"/>
      </rPr>
      <t xml:space="preserve">
</t>
    </r>
    <r>
      <rPr>
        <b/>
        <sz val="11"/>
        <color rgb="FF000000"/>
        <rFont val="Arial"/>
        <family val="2"/>
      </rPr>
      <t xml:space="preserve">
Por lo tanto, No se ha dado cumplimiento a la acción de mejora establecida en el plan de mejoramiento.
</t>
    </r>
    <r>
      <rPr>
        <b/>
        <sz val="11"/>
        <color indexed="8"/>
        <rFont val="Arial"/>
        <family val="2"/>
      </rPr>
      <t xml:space="preserve">
</t>
    </r>
  </si>
  <si>
    <t>Identificación de los bienes y/o elementos entregados a los Cuerpos de Bomberos</t>
  </si>
  <si>
    <t xml:space="preserve">Identificación de bienes y/o elementos
</t>
  </si>
  <si>
    <t>Se presentan las entradas y salidas de almacén generadas entre enero y junio de 2023, identificando el número de resolución correspóndiente.</t>
  </si>
  <si>
    <r>
      <t xml:space="preserve">Acción reformulada en el Plan de Mejoramiento suscrito el 26 de Diciembre de 2022; por cuanto, no fue Cerrado el Hallazgo por parte de la CGR  en la  Auditoría Financiera realizada a la vigencia 2021. 
La acción de mejora finaliza el 31 de Diciembre de 2023
</t>
    </r>
    <r>
      <rPr>
        <sz val="11"/>
        <color indexed="8"/>
        <rFont val="Arial"/>
        <family val="2"/>
      </rPr>
      <t xml:space="preserve">Durante el primer Semestre de 2023, se generaron 143 salidas de almacen comenzando desde la No. 1159 del 12 de enero a la 1300 del 09 de junio de 2023, las cuales poseen la identificación del bien.
Las salidas de almacén se continuan realizando manualmente, sin dar aplicación al aplicativo ERP.
Se evidenció: 
-El elemento Bomba de espalda portatil (salida 1176) por valor $10.768.000 y Tanque de agua portatil (salida 1169) por valor de $12.994.000, no tienen serial ni placa de la DNBC.
</t>
    </r>
    <r>
      <rPr>
        <b/>
        <sz val="11"/>
        <color indexed="8"/>
        <rFont val="Arial"/>
        <family val="2"/>
      </rPr>
      <t xml:space="preserve">Por lo tanto, se ha dado cumplimiento Parcialmente a la acción de mejora establecida en el plan de mejoramiento.
</t>
    </r>
  </si>
  <si>
    <t>Seguimiento mensual informando, los vencimientos de los SOAT, a la Subdirección Administrativa y Financiera , Gestión Contractual y al proceso de Fortalecimiento Bomberil, con base en la información registrada en el RUNT, de los vehículos que son entregados a los Cuerpos de Bomberos en comodato.</t>
  </si>
  <si>
    <t xml:space="preserve">Correos mensuales
</t>
  </si>
  <si>
    <t xml:space="preserve">Gestión Administrativa-
Almacén </t>
  </si>
  <si>
    <t>Se relacionan los correos enviados mensualmente durante el primer semestre de 2023, realizando seguimiento a los SOAT de los vehículos que son entregados a los Cuerpos de Bomberos en comodato.</t>
  </si>
  <si>
    <t>Se evidencia en el ONE DRIVE los correos enviados por parte de fortalecimiento a la sub. Admon, no obstante no se evidencian los correos mensuales de seguimiento informando, los vencimientos de los SOAT, a la Subdirección Administrativa y Financiera , Gestión Contractual y al proceso de Fortalecimiento Bomberil, con base en la información registrada en el RUNT, de los vehículos que son entregados a los Cuerpos de Bomberos en comodato.</t>
  </si>
  <si>
    <r>
      <t xml:space="preserve">Acción reformulada en el Plan de Mejoramiento suscrito el 26 de Diciembre de 2022; por cuanto, no fue Cerrado el Hallazgo por parte de la CGR  en la  Auditoría Financiera realizada a la vigencia 2021. 
</t>
    </r>
    <r>
      <rPr>
        <b/>
        <sz val="11"/>
        <rFont val="Arial"/>
        <family val="2"/>
      </rPr>
      <t xml:space="preserve">
La acción de mejora finaliza el 31 de Diciembre de 2023</t>
    </r>
    <r>
      <rPr>
        <sz val="11"/>
        <color rgb="FFFF0000"/>
        <rFont val="Arial"/>
        <family val="2"/>
      </rPr>
      <t xml:space="preserve">
</t>
    </r>
    <r>
      <rPr>
        <sz val="11"/>
        <rFont val="Arial"/>
        <family val="2"/>
      </rPr>
      <t xml:space="preserve">
Se evidencian correos de los meses de enero a marzo, y mayo de 2023, Quedó sin seguimiento los meses de abril y mayo de 2023
</t>
    </r>
    <r>
      <rPr>
        <b/>
        <sz val="11"/>
        <rFont val="Arial"/>
        <family val="2"/>
      </rPr>
      <t xml:space="preserve">
Por lo tanto, se ha dado cumplimiento Parcialmente a la acción de mejora establecida en el plan de mejoramiento.
</t>
    </r>
  </si>
  <si>
    <t xml:space="preserve">Avance 4 de 12: </t>
  </si>
  <si>
    <t>Conciliación entre Almacén y Fortalecimiento Bomberil para el Cruce de los bienes adquiridos y entregados a los diferentes  Cuerpos de Bomberos</t>
  </si>
  <si>
    <t xml:space="preserve">Conciliación mensual
</t>
  </si>
  <si>
    <t>Subdirección Administrativa y Financiera-Gestión Administrativa-Almacén -Subdirección de Coordinación Bomberil-Fortalecimiento Bomberil</t>
  </si>
  <si>
    <t>Almacén - Fortalecimiento Bomberil</t>
  </si>
  <si>
    <t>Se relacionan las conciliaciones realizadas entre fortalecimiento y el almacén, de los meses de abril, mayo y junio de 2023.</t>
  </si>
  <si>
    <t>Se evidencia en el one drive el cargue de tres listados de asistencias asi:
1. fecha 5 de abril 2023, concilaiacion del mes  de abril realizada entre almacen y fortalecimiento, no obstante no se presenta de manera detallada el Cruce de los bienes adquiridos y entregados a los diferentes  Cuerpos de Bomberos.
2. fecha 9 de mayo de 2023,  concilaiacion del mes  de mayo realizada entre almacen y fortalecimiento, no obstante no se presenta de manera detallada el Cruce de los bienes adquiridos y entregados a los diferentes  Cuerpos de Bomberos.
3. fecha 2 de junio de 2023. concilaiacion del mes  de junio realizada entre almacen y fortalecimiento, no obstante no se presenta de manera detallada el Cruce de los bienes adquiridos y entregados a los diferentes  Cuerpos de Bomberos.
No se evidencian las conciliaciones realizadas en los meses de enero y marzo 2023</t>
  </si>
  <si>
    <r>
      <t xml:space="preserve">Acción reformulada en el Plan de Mejoramiento suscrito el 26 de Diciembre de 2022; por cuanto, no fue Cerrado el Hallazgo por parte de la CGR  en la  Auditoría Financiera realizada a la vigencia 2021. 
La acción de mejora finaliza el 31 de Diciembre de 2023
</t>
    </r>
    <r>
      <rPr>
        <sz val="11"/>
        <rFont val="Arial"/>
        <family val="2"/>
      </rPr>
      <t xml:space="preserve">
En el One Drive se cargaron listados de asistencia denominados Conciliación Base Inventario entre Fortalecimiento Vs Almacén de fecha 5 de abril, 9 mayo y 2 de junio de 2023; pero no las actas de conciliación ni cruces de información qe los bienes adquiridos y entregados a los diferentes  Cuerpos de Bomberos.
</t>
    </r>
    <r>
      <rPr>
        <b/>
        <sz val="11"/>
        <rFont val="Arial"/>
        <family val="2"/>
      </rPr>
      <t xml:space="preserve">
Por lo tanto, No se ha dado cumplimiento a la acción de mejora establecida en el plan de mejoramiento.
</t>
    </r>
  </si>
  <si>
    <t>Seguimiento semestral  por parte de Gestión Administrativa  a Gestión Financiera informando, el vencimiento del Pago de los Impuestos de los Vehículos.</t>
  </si>
  <si>
    <t xml:space="preserve">Correo semestral 
</t>
  </si>
  <si>
    <t>Se relaciona correo del primer semestre de 2023, realizando seguimiento al vencimiento del pago de los Impuestos de los vehículos.</t>
  </si>
  <si>
    <t>Se evidenica correo de fecha 16 de mayo de 2023, no obstante el mismo no informa  el vencimiento del Pago de los Impuestos de los Vehículos.</t>
  </si>
  <si>
    <r>
      <t xml:space="preserve">Acción reformulada en el Plan de Mejoramiento suscrito el 26 de Diciembre de 2022; por cuanto, no fue Cerrado el Hallazgo por parte de la CGR  en la  Auditoría Financiera realizada a la vigencia 2021. 
La acción de mejora finaliza el 31 de Diciembre de 2023
</t>
    </r>
    <r>
      <rPr>
        <sz val="11"/>
        <color indexed="8"/>
        <rFont val="Arial"/>
        <family val="2"/>
      </rPr>
      <t xml:space="preserve">Se cargó en el One Drive un correo de fecha 29 de junio de 2023, donde el señor Almacenistra informa que el unico vehículo que aparece con saldo a pagar es el Vehiculo de Placas ZXW 532 y que los demás vehículos inscritos en Bogotá, presuntamente están excentos de Pago. De igual forma, señala que es necesario adelantar los trámites pertinentes firmando la documentación requerida con el fin de finiquitar y constatar que efectivamente esten exonerados de dicho pago.
</t>
    </r>
    <r>
      <rPr>
        <b/>
        <sz val="11"/>
        <color indexed="8"/>
        <rFont val="Arial"/>
        <family val="2"/>
      </rPr>
      <t xml:space="preserve">
Por lo tanto,  se ha dado cumplimiento a la acción de mejora establecida en el plan de mejoramiento.</t>
    </r>
  </si>
  <si>
    <t>Realizar la liquidación de los impuestos de los vehículos de la DNBC, con el fin que los mismos sean cancelados conforme a los plazos establecidos por el Gobierno Nacional</t>
  </si>
  <si>
    <t xml:space="preserve">Liquidación de Impuestos
</t>
  </si>
  <si>
    <t xml:space="preserve">
52</t>
  </si>
  <si>
    <t>Subdirección Administrativa y Financiera-Gestión Administrativa</t>
  </si>
  <si>
    <t xml:space="preserve">Gestión Administrativa
</t>
  </si>
  <si>
    <t>Se evidenica correo de fecha 16 de mayo de 2023, no obstante el mismo no presenta la liquidacion de los inpuestos de vehiculos de la DNBC</t>
  </si>
  <si>
    <r>
      <t xml:space="preserve">Acción reformulada en el Plan de Mejoramiento suscrito el 26 de Diciembre de 2022; por cuanto, no fue Cerrado el Hallazgo por parte de la CGR  en la  Auditoría Financiera realizada a la vigencia 2021. 
La acción de mejora finaliza el 31 de Diciembre de 2023
</t>
    </r>
    <r>
      <rPr>
        <sz val="11"/>
        <rFont val="Arial"/>
        <family val="2"/>
      </rPr>
      <t xml:space="preserve">Durante el primer trimestre de 2023, el proceso no reportó evidencias de la liquidación de los Impuestos de la DNBC.
</t>
    </r>
    <r>
      <rPr>
        <b/>
        <sz val="11"/>
        <rFont val="Arial"/>
        <family val="2"/>
      </rPr>
      <t>Por lo tanto,  No se ha dado cumplimiento a la acción de mejora establecida en el plan de mejoramiento.</t>
    </r>
  </si>
  <si>
    <r>
      <t xml:space="preserve">Correo mensual por parte del Supervisor informando a la Subdirección administrativa y Gestión Contractual, los vencimientos de la Póliza de Responsabilidad Civil y de la Póliza Todo riesgo de los bienes entregados en comodato a los Cuerpos de Bomberos </t>
    </r>
    <r>
      <rPr>
        <b/>
        <sz val="11"/>
        <rFont val="Calibri"/>
        <family val="2"/>
        <scheme val="minor"/>
      </rPr>
      <t xml:space="preserve">
</t>
    </r>
  </si>
  <si>
    <t>Se adjunta email de soporte informando a la Subdirección administrativa y Gestión Contractual, los vencimientos de la Póliza de Responsabilidad Civil y de la Póliza Todo riesgo de los bienes entregados en comodato a los Cuerpos de Bomberos póliza del mes: 
•	Abril:05/04/2023
•	Mayo:10/05/2023 se envío email al Gestor de la Oficina de Contratacion, Álvaro Pérez, para que informe los datos de la nueva póliza de amparo de bienes y el contrato de los seguros SOAT de parque automotor de la DNBC, sin embargo, hasta que finalizó su contrato en el mes de mayo, no dio respuesta ni entregó la información solicitada.
•	Junio:30/06/2023
Link de evidencias:
https://dnbcgovco-my.sharepoint.com/personal/claudia_quintero_dnbc_gov_co/_layouts/15/onedrive.aspx?ga=1&amp;id=%2Fpersonal%2Fclaudia%5Fquintero%5Fdnbc%5Fgov%5Fco%2FDocuments%2FAVANCE%20CGR%20PRIMER%20SEMESTRE%202023%2FPM%20Vigencia%202018%2FHallazgo%201%20de%202018%20Supervisi%C3%B3n%20Comodatos</t>
  </si>
  <si>
    <t xml:space="preserve">Los días 30 de enero, 22 de febrero, 31 de marzo, 3 de abril y 10 de mayo de junio se remitió por parte de los supervisores Correo mensual  informando a la Subdirección administrativa y Gestión Contractual, los vencimientos de la Póliza de Responsabilidad Civil y de la Póliza Todo riesgo de los bienes entregados en Comodato. Es de anotar que no se envio correo en el mes de junio ya que todas la Póliza de Responsabilidad Civil y de la Póliza Todo riesgo de los bienes entregados en Comodato se encontraban vigentes
</t>
  </si>
  <si>
    <r>
      <t xml:space="preserve">Acción reformulada en el Plan de Mejoramiento suscrito el 26 de Diciembre de 2022; por cuanto, no fue Cerrado el Hallazgo por parte de la CGR  en la  Auditoría Financiera realizada a la vigencia 2021. 
La acción de mejora finaliza el 31 de Diciembre de 2023
</t>
    </r>
    <r>
      <rPr>
        <b/>
        <sz val="11"/>
        <rFont val="Arial"/>
        <family val="2"/>
      </rPr>
      <t xml:space="preserve">
</t>
    </r>
    <r>
      <rPr>
        <sz val="11"/>
        <rFont val="Arial"/>
        <family val="2"/>
      </rPr>
      <t xml:space="preserve">Los días 30 de enero. 22 de febrero, 31 de marzo, 3 de abril , 10 de Mayo y 06 de Junio de 2023, se remitieron correos por parte del supervisor informando el vencimiento de las polízas de Responsabilidad Civil y de la Póliza Todo riesgo de los bienes entregados en comodato a los Cuerpos de Bomberos .
</t>
    </r>
    <r>
      <rPr>
        <b/>
        <sz val="11"/>
        <color indexed="8"/>
        <rFont val="Arial"/>
        <family val="2"/>
      </rPr>
      <t xml:space="preserve">
Por lo tanto,  No se ha dado cumplimiento a la acción de mejora establecida en el plan de mejoramiento.</t>
    </r>
  </si>
  <si>
    <t>Realizar el Proceso contractual de las Pólizas de Responsabilidad Civil, Todo Riesgo y Soat, antes de su vencimiento, garantizando que la expedición de los seguros se realice de  manera oportuna</t>
  </si>
  <si>
    <t xml:space="preserve">
Proceso Contractual de Adquisición de Pólizas</t>
  </si>
  <si>
    <t>Subdirección Administrativa y Financiera-Gestión Contractual</t>
  </si>
  <si>
    <r>
      <t xml:space="preserve">Acción reformulada en el Plan de Mejoramiento suscrito el 26 de Diciembre de 2022; por cuanto, no fue Cerrado el Hallazgo por parte de la CGR  en la  Auditoría Financiera realizada a la vigencia 2021. 
La acción de mejora finaliza el 31 de Diciembre de 2023
</t>
    </r>
    <r>
      <rPr>
        <sz val="11"/>
        <rFont val="Arial"/>
        <family val="2"/>
      </rPr>
      <t xml:space="preserve">El proceso no diligenció el avance ni las actividades ejecutadas al 30 de junio de 2023. Asimismo no anexó las respectivas evidencias para realizar el seguimiento por parte de la OCI.  </t>
    </r>
    <r>
      <rPr>
        <b/>
        <sz val="11"/>
        <rFont val="Arial"/>
        <family val="2"/>
      </rPr>
      <t xml:space="preserve">
</t>
    </r>
    <r>
      <rPr>
        <sz val="11"/>
        <rFont val="Arial"/>
        <family val="2"/>
      </rPr>
      <t xml:space="preserve">Mediante la resolución 268 de 2019, del 23 de diciembre de 2019, se adjudicó el proceso de Licitación Pública No. 002 de 2019. Se realizó otro si No. 3 ampliando el plazo de cobertura hasta el 11 de octubre de 2021. Mediante nota de cobertura se amplió la cobertura hasta el 11 de febrero de 2022. Mediante Nota de cobertura se amplió la cobertura del 11 de febrero de 2022 al 12 de abril de 2022.Por medio de la resolución 2019 de 2022, del 12 de abril de 2022 se generó la adjudicación de la contratación del programa de seguros que ampare los bienes e interes patrimoniales  de la DNBC..... por doce (12) meses a la UT MAPRE -LIBERTY SEGUROS SA., es decir hasta el 12 de abril de 2023.
Mediante otro si No.1 de prorroga y adición al contrato 137 de 2022, se adicionó $737.443.837 y se prórrogo el contrato gasta el 28 de octubre de 2023.
Mediante la Orden de COmpra del 26 de abril de 2023, a nombre de Compañia Mundial de Seguros por valor $121.785.121, se adquirieron los SOAT del parque auotor de la DNBC, pero en la misma no se aprecia la cantidad ni un listado que especifique la placa ni el vehículo. Fecha de vencimiento al 31 de diciembre de 2023.  </t>
    </r>
    <r>
      <rPr>
        <b/>
        <sz val="11"/>
        <rFont val="Arial"/>
        <family val="2"/>
      </rPr>
      <t xml:space="preserve">
Por lo tanto,  se ha dado cumplimiento a la acción de mejora establecida en el plan de mejoramiento.</t>
    </r>
  </si>
  <si>
    <r>
      <t>Hallazgo No 3 de 2018 Notas explicativas estados contables</t>
    </r>
    <r>
      <rPr>
        <sz val="11"/>
        <rFont val="Calibri"/>
        <family val="2"/>
        <scheme val="minor"/>
      </rPr>
      <t>. Evaluadas las notas explicativas a los estados contables de la DNBC con corte a 31 de diciembre de 2018 se evidencia el incumplimiento de los parámetros definidos por la Contaduría General de la Nación en las normas referidas a Cuentas por Cobrar Comodatos Propiedad planta y equipo Ingresos no Tributarios</t>
    </r>
  </si>
  <si>
    <t>Debilidades en los mecanismos de control interno contable que impiden el entendimiento y comprensión plena de la información reportada en los estados contables, afectando la utilidad que debe ofrecer a los diferentes usuarios</t>
  </si>
  <si>
    <r>
      <t xml:space="preserve">Acción reformulada en el Plan de Mejoramiento suscrito el 26 de Diciembre de 2022; por cuanto, no fue Cerrado el Hallazgo por parte de la CGR  en la  Auditoría Financiera realizada a la vigencia 2021. 
La acción de mejora finaliza el 30 de marzo de 2024
</t>
    </r>
    <r>
      <rPr>
        <sz val="11"/>
        <rFont val="Arial"/>
        <family val="2"/>
      </rPr>
      <t xml:space="preserve">
El Proceso de Gestión Financiera generó correos electrónicos a las dependencias que debían reportar información necesaria  para soportar de manera detallada  las notas contables los saldos que hacen referencia a los rubros de las Cuentas por Cobrar, Cuentas de orden, Propiedad planta y equipo, Gastos, Depreciación, Amortización, Ingresos y demás cuentas relevantes.
</t>
    </r>
    <r>
      <rPr>
        <b/>
        <sz val="11"/>
        <rFont val="Arial"/>
        <family val="2"/>
      </rPr>
      <t xml:space="preserve">Por lo tanto, se ha dado cumplimiento a la acción de mejora establecida en el Plan de Mejoramiento.
</t>
    </r>
  </si>
  <si>
    <r>
      <t xml:space="preserve">Acción reformulada en el Plan de Mejoramiento suscrito el 26 de Diciembre de 2022; por cuanto, no fue Cerrado el Hallazgo por parte de la CGR  en la  Auditoría Financiera realizada a la vigencia 2021. 
La acción de mejora finaliza el 30 de marzo de 2024
</t>
    </r>
    <r>
      <rPr>
        <sz val="11"/>
        <color rgb="FF000000"/>
        <rFont val="Arial"/>
        <family val="2"/>
      </rPr>
      <t xml:space="preserve">La DNBC, realizó las Notas a los Estados Contables con corte al 31 de Diciembre de 2022, detallando de forma detallada, clara y comprensible los rubros de las las Cuentas por Cobrar, Cuentas de orden, Propiedad planta y equipo, Gastos, Depreciación, Amortización, Ingresos y demás cuentas relevantes.
</t>
    </r>
    <r>
      <rPr>
        <b/>
        <sz val="11"/>
        <color rgb="FF000000"/>
        <rFont val="Arial"/>
        <family val="2"/>
      </rPr>
      <t>Por lo tanto,  se ha dado cumplimiento a la acción de mejora establecida en el plan de mejoramiento.</t>
    </r>
  </si>
  <si>
    <r>
      <t>Hallazgo No 4 de 2018 Convenio 9677 06 1298 2013</t>
    </r>
    <r>
      <rPr>
        <sz val="11"/>
        <color indexed="8"/>
        <rFont val="Calibri"/>
        <family val="2"/>
        <scheme val="minor"/>
      </rPr>
      <t xml:space="preserve"> La DNBC suscribió el convenio con el Fondo Nacional de Gestión del Riesgo de Desastres-Fiduprevisora SA el 24 de diciembre de 2013  al cual le realizaron 5 otro sí  cuyo último plazo de ejecución se fijó hasta el 30 de septiembre de 2016 y hasta la fecha de la comunicación no se ha liquidado</t>
    </r>
  </si>
  <si>
    <t>Falta de supervisión y seguimiento a la ejecución del convenio por parte de la DNBC, tomando en cuenta que, a 31 de diciembre de 2018, existe aun un saldo pendiente de legalizar $961,8 millones situación que configura un riesgo frente al control de la debida inversión de los recursos.</t>
  </si>
  <si>
    <t>Implementar mecanismos de control con respecto a liquidación de los  convenios</t>
  </si>
  <si>
    <t>Realizar un seguimiento mensual a la liquidación de los contratos  que se derivaron del convenio 9677-06-1298-2013</t>
  </si>
  <si>
    <t xml:space="preserve">Seguimientos mensuales </t>
  </si>
  <si>
    <t>Gestión Jurídica</t>
  </si>
  <si>
    <t>Gestión Juridica</t>
  </si>
  <si>
    <t xml:space="preserve">Se realiza solicitud al director de la unidad de gestion del riesgo, donde se infroma el seguimiento que se ha realizado por la entidad y se solicita  se nos apoye con la liquidacion de los mismos, </t>
  </si>
  <si>
    <t>No se reporta evidencia</t>
  </si>
  <si>
    <r>
      <t xml:space="preserve">Acción reformulada en el Plan de Mejoramiento suscrito el 26 de Diciembre de 2022; por cuanto, no fue Cerrado el Hallazgo por parte de la CGR  en la  Auditoría Financiera realizada a la vigencia 2021. 
La acción de mejora finaliza el 31 de diciembre de 2023
</t>
    </r>
    <r>
      <rPr>
        <b/>
        <sz val="11"/>
        <color rgb="FFFF0000"/>
        <rFont val="Arial"/>
        <family val="2"/>
      </rPr>
      <t xml:space="preserve">
</t>
    </r>
    <r>
      <rPr>
        <sz val="11"/>
        <rFont val="Arial"/>
        <family val="2"/>
      </rPr>
      <t xml:space="preserve">No se cargó evidencia del seguimiento mensual a la liquidación de los contratos  que se derivaron del convenio 9677-06-1298-2013. A la fecha del presente seguimiento el avance debería estar en 50% 
</t>
    </r>
    <r>
      <rPr>
        <sz val="11"/>
        <color rgb="FF000000"/>
        <rFont val="Arial"/>
        <family val="2"/>
      </rPr>
      <t xml:space="preserve">
</t>
    </r>
    <r>
      <rPr>
        <b/>
        <sz val="11"/>
        <color rgb="FF000000"/>
        <rFont val="Arial"/>
        <family val="2"/>
      </rPr>
      <t xml:space="preserve">Por lo tanto,  No se ha dado cumplimiento a la acción de mejora establecida en el plan de mejoramiento.
</t>
    </r>
  </si>
  <si>
    <t>Realizar el cierre financiero y contable de los contratos y convenios que se derivaron del convenio 9677-06-1298-2013</t>
  </si>
  <si>
    <t>Cierre Financiero</t>
  </si>
  <si>
    <t>Se evidenica comunicado del dia 30 de junio 2023, dirgido  ala UNGRD , solicitando la liquidacion de los contratos y convenios que se derivaron del convenio 9677-06-1298-2013</t>
  </si>
  <si>
    <r>
      <t xml:space="preserve">Acción reformulada en el Plan de Mejoramiento suscrito el 26 de Diciembre de 2022; por cuanto, no fue Cerrado el Hallazgo por parte de la CGR  en la  Auditoría Financiera realizada a la vigencia 2021. 
La acción de mejora finaliza el 31 de diciembre de 2023
</t>
    </r>
    <r>
      <rPr>
        <sz val="11"/>
        <rFont val="Arial"/>
        <family val="2"/>
      </rPr>
      <t xml:space="preserve">Se anexa oficio del 30 de junio de 2023, firmado por el señor Director de €a DNBC, solicitando a la Unidad de Gestión del Riesgo la liquidación del convenio 9677-06-1298-2013. No obstante, no se posee avance de la liquidación.
</t>
    </r>
    <r>
      <rPr>
        <sz val="11"/>
        <color rgb="FF000000"/>
        <rFont val="Arial"/>
        <family val="2"/>
      </rPr>
      <t xml:space="preserve">
</t>
    </r>
    <r>
      <rPr>
        <b/>
        <sz val="11"/>
        <color rgb="FF000000"/>
        <rFont val="Arial"/>
        <family val="2"/>
      </rPr>
      <t>Por lo tanto,  No se ha dado cumplimiento a la acción de mejora establecida en el plan de mejoramiento.</t>
    </r>
    <r>
      <rPr>
        <sz val="11"/>
        <color rgb="FF000000"/>
        <rFont val="Arial"/>
        <family val="2"/>
      </rPr>
      <t xml:space="preserve">
</t>
    </r>
  </si>
  <si>
    <t>Efectuar el cierre financiero del Convenio 9677-06-1298-2013, en los Estados Contables de la DNBC</t>
  </si>
  <si>
    <t>Subdirección Administrativa y Financiera -Gestión  Financiera</t>
  </si>
  <si>
    <t>El cierre financiero y el acta de liquidacion del convenio es responsabilidad del Supervisor. 
Gestión Financiera actualiza los saldos contables con la informacion reportada por el Supervisor del Convenio. A  Junio 30  de 2023 los saldos contables del convenio 9677-06-1298-2013 siguen iguales.</t>
  </si>
  <si>
    <t>De acuerdo con la unidad de medida, el proceso de gestion financiera no reporta evidencia del cierre financiero del Convenio 9677-06-1298-2013, en los Estados Contables de la DNBC</t>
  </si>
  <si>
    <r>
      <t xml:space="preserve">Acción reformulada en el Plan de Mejoramiento suscrito el 26 de Diciembre de 2022; por cuanto, no fue Cerrado el Hallazgo por parte de la CGR  en la  Auditoría Financiera realizada a la vigencia 2021. 
La acción de mejora finaliza el 30 de Junio de 2024
</t>
    </r>
    <r>
      <rPr>
        <sz val="11"/>
        <rFont val="Arial"/>
        <family val="2"/>
      </rPr>
      <t>A la fecha no se ha realizado la liquidación del convenio por lo tanto, no se ha realizado el cierre</t>
    </r>
    <r>
      <rPr>
        <b/>
        <sz val="11"/>
        <rFont val="Arial"/>
        <family val="2"/>
      </rPr>
      <t xml:space="preserve"> </t>
    </r>
    <r>
      <rPr>
        <sz val="11"/>
        <rFont val="Arial"/>
        <family val="2"/>
      </rPr>
      <t xml:space="preserve">financiero en los Estados Financieros
</t>
    </r>
    <r>
      <rPr>
        <sz val="11"/>
        <color rgb="FF000000"/>
        <rFont val="Arial"/>
        <family val="2"/>
      </rPr>
      <t xml:space="preserve">
</t>
    </r>
    <r>
      <rPr>
        <b/>
        <sz val="11"/>
        <color rgb="FF000000"/>
        <rFont val="Arial"/>
        <family val="2"/>
      </rPr>
      <t>Por lo tanto,  No se ha dado cumplimiento a la acción de mejora establecida en el plan de mejoramiento.</t>
    </r>
  </si>
  <si>
    <t xml:space="preserve">Subdirección Administrativa y Financiera-Gestión de Tecnología e Informática </t>
  </si>
  <si>
    <t>1</t>
  </si>
  <si>
    <t>Etiquetas de fila</t>
  </si>
  <si>
    <t>Suma de 1</t>
  </si>
  <si>
    <t>Subdirección Administrativa y Financiera-Gestion Administrativa</t>
  </si>
  <si>
    <t>Subdirección Administrativa y Financiera-Gestion Administrativa-Almacen</t>
  </si>
  <si>
    <t>Subdirección Administrativa y Financiera-Gestion Administrativa-Almacen-Gestion Financiera</t>
  </si>
  <si>
    <t>Subdirección Administrativa y Financiera-Gestión Administrativa-Gestión Contractual</t>
  </si>
  <si>
    <t>Subdirección Administrativa y Financiera-Gestión Administrativa-Gestión de Tecnología Informática</t>
  </si>
  <si>
    <t xml:space="preserve">Subdirección Administrativa y Financiera-Gestión Contractual </t>
  </si>
  <si>
    <t>Subdirección Administrativa y Financiera-Gestión Documental</t>
  </si>
  <si>
    <t>Subdirección Administrativa y Financiera-Gestion Financiera</t>
  </si>
  <si>
    <t>Subdirección Estratégica y de Cordinación Bomberil-Fortalecimiento Bomberil</t>
  </si>
  <si>
    <t>Total general</t>
  </si>
  <si>
    <t>SEGUIMIENTO TERCERA LINEA DE DEFENSA</t>
  </si>
  <si>
    <t>AREA RESPONSABLE</t>
  </si>
  <si>
    <t>% AVANCE DE LA OFICINA DE CONTROL INTERNO PRESENTADO AL SIRECI 31 DE DICIEMBRE 2024</t>
  </si>
  <si>
    <t>Estado (OCI) 31/12/2024</t>
  </si>
  <si>
    <t xml:space="preserve">Gestión de Tecnología e Informática </t>
  </si>
  <si>
    <r>
      <rPr>
        <b/>
        <sz val="11"/>
        <rFont val="Arial"/>
        <family val="2"/>
      </rPr>
      <t xml:space="preserve">
La acción de mejora finalizó el 31 de Diciembre de 2022.
</t>
    </r>
    <r>
      <rPr>
        <sz val="11"/>
        <rFont val="Arial"/>
        <family val="2"/>
      </rPr>
      <t xml:space="preserve">
Se eviencia el link del nuevo aplicativo orfeo, que corresponde a la actualización, el cual incluye el mecanismo de digitalización. Al 31 de diciembre de 2023 no entró en producción, pero al 30 de junio fue puesto en marcha y digitaliza el ORFEO.
link:    https://orfeo-ng.dnbc.gov.co/orfeo-ng/#/login
</t>
    </r>
    <r>
      <rPr>
        <b/>
        <sz val="11"/>
        <rFont val="Arial"/>
        <family val="2"/>
      </rPr>
      <t xml:space="preserve">
Por lo tanto, aunque en la vigencia 2024 se dio cumplimiento a la acción de mejora, no se cumplió con el plazo establecido inicialmente que era 31/12/2022; por consiguiente,  la acción está VENCIDA</t>
    </r>
    <r>
      <rPr>
        <sz val="11"/>
        <rFont val="Arial"/>
        <family val="2"/>
      </rPr>
      <t xml:space="preserve">
</t>
    </r>
  </si>
  <si>
    <r>
      <rPr>
        <b/>
        <sz val="11"/>
        <color indexed="8"/>
        <rFont val="Arial"/>
        <family val="2"/>
      </rPr>
      <t>La acción de mejora finalizó el 31 de Diciembre  de 2022.</t>
    </r>
    <r>
      <rPr>
        <sz val="11"/>
        <color indexed="8"/>
        <rFont val="Arial"/>
        <family val="2"/>
      </rPr>
      <t xml:space="preserve">
La acción se encontraba vencida al 31 de diciembre de 2023; por cuanto,  no se contaba con los recursos fisicos ni virtuales para la realización de los BCKUPS
Se evidenció en el primer semestre de 2024, la aplicabilidad de politicas de Bckup con relación a  los tiempos, con fechas de cumplimiento.
</t>
    </r>
    <r>
      <rPr>
        <b/>
        <sz val="11"/>
        <color indexed="8"/>
        <rFont val="Arial"/>
        <family val="2"/>
      </rPr>
      <t>Por lo tanto, aunque en la vigencia 2024 se dio cumplimiento a la acción de mejora, no se cumplió con el plazo establecido inicialmente que era 31/12/2022; por consiguiente,  la acción está VENCIDA</t>
    </r>
  </si>
  <si>
    <r>
      <rPr>
        <b/>
        <sz val="11"/>
        <color rgb="FF000000"/>
        <rFont val="Arial"/>
        <family val="2"/>
      </rPr>
      <t>La acción de mejora finaliza el 01 de Octubre de 2023.</t>
    </r>
    <r>
      <rPr>
        <sz val="11"/>
        <color indexed="8"/>
        <rFont val="Arial"/>
        <family val="2"/>
      </rPr>
      <t xml:space="preserve">
</t>
    </r>
    <r>
      <rPr>
        <sz val="11"/>
        <rFont val="Arial"/>
        <family val="2"/>
      </rPr>
      <t xml:space="preserve">
La entidad en el mes de enero de 2024, cambió de proveedor a ETB, por lo tanto, a la fecha no se ha realizado el enlace al IPV6, quedando sin</t>
    </r>
    <r>
      <rPr>
        <sz val="11"/>
        <color indexed="8"/>
        <rFont val="Arial"/>
        <family val="2"/>
      </rPr>
      <t xml:space="preserve"> evidencia  de informes trimestrales de monitoreo. Durante el 2024 no se presenta evidencia de los informes trimestrales.
</t>
    </r>
    <r>
      <rPr>
        <b/>
        <sz val="11"/>
        <color rgb="FF000000"/>
        <rFont val="Arial"/>
        <family val="2"/>
      </rPr>
      <t>Por lo tanto, la acción de mejora establecida no posee efectividad.</t>
    </r>
  </si>
  <si>
    <t>Gestion Administrativa-Almacen</t>
  </si>
  <si>
    <r>
      <t xml:space="preserve">Acción establecida en el Plan de Mejoramiento suscrito el 26 de Diciembre de 2022,  como resultado de la Auditoría Financiera realizada por la CGR a la vigencia 2021.
La acción de mejora finaliza el 30 de marzo de 2024
</t>
    </r>
    <r>
      <rPr>
        <sz val="11"/>
        <rFont val="Arial"/>
        <family val="2"/>
      </rPr>
      <t xml:space="preserve">No se cargaron las evidencias de las Depreciaciones  y amortización mensual de la Propiedad, Planta y equipo durante la vigecia 2024. El proceso de Gestión Administrativa solicitó  por correo electrónico el 31 de mayo de 2024 al Subdirector Administrativo y Financieros la adquisición de un sofware de inventarios. 
</t>
    </r>
    <r>
      <rPr>
        <b/>
        <sz val="11"/>
        <rFont val="Arial"/>
        <family val="2"/>
      </rPr>
      <t>Por lo tanto, no se dio cumplimiento a la acción de mejora establecida en el Plan de Mejoramiento, quedando la acción VENCIDA</t>
    </r>
  </si>
  <si>
    <t>Gestión Financiera</t>
  </si>
  <si>
    <r>
      <t xml:space="preserve">Acción establecida en el Plan de Mejoramiento suscrito el 26 de Diciembre de 2022,  como resultado de la Auditoría Financiera realizada por la CGR a la vigencia 2021.
La acción de mejora finaliza el 30 de marzo de 2024
</t>
    </r>
    <r>
      <rPr>
        <sz val="11"/>
        <rFont val="Arial"/>
        <family val="2"/>
      </rPr>
      <t>En la vigencia 2023 se evidenció: acta 03 (conciliacion julio), acta 04 (agosto), acta 05 (septiembre), acta 06 (octubre), acta 07 (noviembre), pero estas actas unicamente están enunciando algunos elementos que han requerido ajustes, pero no evidencian los saldos de todos  los costos de los bienes, la amortización, depreciación entre otros.
En la vigencia 2024, no se evidencian las actas de conciliación.</t>
    </r>
    <r>
      <rPr>
        <b/>
        <sz val="11"/>
        <rFont val="Arial"/>
        <family val="2"/>
      </rPr>
      <t xml:space="preserve">
Por lo tanto, no se dio cumplimiento a la acción de mejora establecida en el Plan de Mejoramiento, quedando la acción VENCIDA</t>
    </r>
  </si>
  <si>
    <t>Realizar la solicitud para llevar a cabo la compra o contratación de un software de inventarios que cumpla con todos los requerimientos técnicos necesarios para la gestión de los inventarios de la DNBC.</t>
  </si>
  <si>
    <t>Solicitud realizada</t>
  </si>
  <si>
    <r>
      <rPr>
        <b/>
        <sz val="11"/>
        <color rgb="FF000000"/>
        <rFont val="Arial"/>
        <family val="2"/>
      </rPr>
      <t>La acción de mejora finaliza el 31 de Marzo de 2024.</t>
    </r>
    <r>
      <rPr>
        <sz val="11"/>
        <color indexed="8"/>
        <rFont val="Arial"/>
        <family val="2"/>
      </rPr>
      <t xml:space="preserve">
</t>
    </r>
    <r>
      <rPr>
        <sz val="11"/>
        <rFont val="Arial"/>
        <family val="2"/>
      </rPr>
      <t xml:space="preserve">
Mediante ORFEO No. 20231150004043 del 27 de diciembre de 2023, se solicitó la modificación de la acción,  unidad de medida, ampliación de la fecha de terminación y semanas para el 31 de marzo de 2024, ya que actualmente se encuentra en IP este hallazgo por parte de la CGR.
</t>
    </r>
    <r>
      <rPr>
        <sz val="11"/>
        <color indexed="8"/>
        <rFont val="Arial"/>
        <family val="2"/>
      </rPr>
      <t xml:space="preserve">
El día 31  de mayo de 2024, se solicitó a la Subdirección Administrativa y Financiera por medio de correo y archivo excel adjunto la adquisición de un sofware de Inventarios, de igual forma  se anexa una propuesta comercial para la adquisición del sofware con los requerimientos. Sin embargo, al 31 de diciembre de 2024, el sofwarre no fue adquirido ni se dió solución al Hallazgo en mención
</t>
    </r>
    <r>
      <rPr>
        <b/>
        <sz val="11"/>
        <color rgb="FF000000"/>
        <rFont val="Arial"/>
        <family val="2"/>
      </rPr>
      <t>Por lo tanto, la acción de mejora establecida no posee efectividad.</t>
    </r>
  </si>
  <si>
    <t xml:space="preserve">Direccion General-Gestión de Asuntos Disciplinarios </t>
  </si>
  <si>
    <t xml:space="preserve">Gestión de Asuntos Disciplinarios </t>
  </si>
  <si>
    <r>
      <t xml:space="preserve">Acción establecida en el Plan de Mejoramiento suscrito el 26 de Diciembre de 2022,  como resultado de la Auditoría Financiera realizada por la CGR a la vigencia 2021.
La acción de mejora finaliza el 30 de Diciembre  de 2023
</t>
    </r>
    <r>
      <rPr>
        <sz val="11"/>
        <rFont val="Arial"/>
        <family val="2"/>
      </rPr>
      <t xml:space="preserve">
Se cargó la solicitud de ampliación del plazo para acciones que no tienen relación con la del presente hallazgo.
</t>
    </r>
    <r>
      <rPr>
        <b/>
        <sz val="11"/>
        <rFont val="Arial"/>
        <family val="2"/>
      </rPr>
      <t>Por lo tanto, la acción de mejora establecida no posee efectividad.</t>
    </r>
  </si>
  <si>
    <r>
      <t xml:space="preserve">Acción establecida en el Plan de Mejoramiento suscrito el 26 de Diciembre de 2022,  como resultado de la Auditoría Financiera realizada por la CGR a la vigencia 2021 
La acción de mejora finaliza el 30 de marzo de 2024
</t>
    </r>
    <r>
      <rPr>
        <sz val="11"/>
        <rFont val="Arial"/>
        <family val="2"/>
      </rPr>
      <t xml:space="preserve">Se evidencia cruces  mensuales de las reciprocas del  primer trimestre de 2024. Durante el Segundo semestre no se evidencia que se haya realizado trimestralmente los cruces de informacion con las entidades que presentan reciprocidad con la DNBC.
</t>
    </r>
    <r>
      <rPr>
        <b/>
        <sz val="11"/>
        <color indexed="8"/>
        <rFont val="Arial"/>
        <family val="2"/>
      </rPr>
      <t>Por lo tanto, la acción de mejora establecida no posee efectividad.</t>
    </r>
  </si>
  <si>
    <t xml:space="preserve">Gestión Contractual </t>
  </si>
  <si>
    <r>
      <t xml:space="preserve">Acción establecida en el Plan de Mejoramiento suscrito el 26 de Diciembre de 2022,  como resultado de la Auditoría Financiera realizada por la CGR a la vigencia 2021 
La acción de mejora finaliza el 31 de diciembre de 2023
</t>
    </r>
    <r>
      <rPr>
        <sz val="11"/>
        <color indexed="8"/>
        <rFont val="Arial"/>
        <family val="2"/>
      </rPr>
      <t>En la vigencia 20223, se generaron  las actas No. 01 a la 06 de los meses de Junio a Octubre (en el mes de  agosto se realizaron dos). En la vigencia 2024, unicamente se evidencian las siguientes actas: Acta 01 del 19 de marzo, Acta 02 del 02 de abril, Acta 03 del 04 de abril de 2024. Para el segundo semestre de 2024 no se anexan evidencias.</t>
    </r>
    <r>
      <rPr>
        <b/>
        <sz val="11"/>
        <color indexed="8"/>
        <rFont val="Arial"/>
        <family val="2"/>
      </rPr>
      <t xml:space="preserve">
Por lo tanto,  no se dio cumplimiento a la acción de mejora establecida en el Plan de Mejoramiento, quedando la acción VENCIDA</t>
    </r>
  </si>
  <si>
    <r>
      <t xml:space="preserve">Acción establecida en el Plan de Mejoramiento suscrito el 26 de Diciembre de 2022,  como resultado de la Auditoría Financiera realizada por la CGR a la vigencia 2021.
La acción de mejora finaliza el 30 de Diciembre  de 2023
</t>
    </r>
    <r>
      <rPr>
        <sz val="11"/>
        <rFont val="Arial"/>
        <family val="2"/>
      </rPr>
      <t xml:space="preserve">
No se cargaron evidencias en la vigencia 2024
</t>
    </r>
    <r>
      <rPr>
        <b/>
        <sz val="11"/>
        <rFont val="Arial"/>
        <family val="2"/>
      </rPr>
      <t>Por lo tanto, la acción de mejora establecida no posee efectividad.</t>
    </r>
  </si>
  <si>
    <t>Gestión Administrativa</t>
  </si>
  <si>
    <r>
      <t xml:space="preserve">Acción establecida en el Plan de Mejoramiento suscrito el 26 de Diciembre de 2022,  como resultado de la Auditoría Financiera realizada por la CGR a la vigencia 2021 
La acción de mejora finaliza el 30 de marzo de 2024
</t>
    </r>
    <r>
      <rPr>
        <sz val="11"/>
        <color indexed="8"/>
        <rFont val="Arial"/>
        <family val="2"/>
      </rPr>
      <t xml:space="preserve">En los Informes de austeridad del gasto correspondiente al primer, segundo y tercer trimestre de 2024 quedaron plasmadas las no conformidades 10, 11 y 11, respectivamente, donde se evidenció que los conductores no están diligenciando la planilla de desplazamiento FO-AD-MV-02-01-V2 ni la Inspección preoperacional FO-AD-MV-02-02V2, conforme lo establece el Manual para el manejo de vehiculos de la Dirección Nacional de Bomberos  numeral “5.1. Por consiguiente, la OCI no se logró evidenciar que los vehiculos no se hayan utilizado los fines de semana.
</t>
    </r>
    <r>
      <rPr>
        <b/>
        <sz val="11"/>
        <color indexed="8"/>
        <rFont val="Arial"/>
        <family val="2"/>
      </rPr>
      <t>Por lo tanto, no se dio cumplimiento a la acción de mejora establecida en el Plan de Mejoramiento, quedando la acción VENCIDA</t>
    </r>
  </si>
  <si>
    <r>
      <t xml:space="preserve">Acción establecida en el Plan de Mejoramiento suscrito el 26 de Diciembre de 2022,  como resultado de la Auditoría Financiera realizada por la CGR a la vigencia 2021 
La acción de mejora finaliza el 31 de Diciembre de 2023
</t>
    </r>
    <r>
      <rPr>
        <sz val="11"/>
        <color indexed="8"/>
        <rFont val="Arial"/>
        <family val="2"/>
      </rPr>
      <t xml:space="preserve">En la vigencia 2024, la entidad suscribió el contrato No. 146 de 2024 de 9 de mayo/2024, el cual tiene por objeto la operación logística de la entidad y a la fecha no se ha ejecutado el contrato. De igual forma, no se anexan soportes donde se evidencie que este contrato de operación logística cumple con las directrices de austeridad en el Gasto.
En el primer trimestre de 2024, gestión administrativa rindio el informe de austeridad del gasto del segundo y tercer trimestre de 2024, en donde se evidenció que la entidad no asumió gastos por concepto  de recepciones, fiestas, agasajos o conmemoraciones de las entidades, asi como la adquisición de  regalos corporativos, souvenir o recuerdos con cargo a los recursos del Presupuesto General de la Nación.
</t>
    </r>
    <r>
      <rPr>
        <b/>
        <sz val="11"/>
        <color indexed="8"/>
        <rFont val="Arial"/>
        <family val="2"/>
      </rPr>
      <t>Por lo tanto, no se dio cumplimiento a la acción de mejora establecida en el Plan de Mejoramiento, quedando la acción VENCIDA</t>
    </r>
  </si>
  <si>
    <r>
      <rPr>
        <b/>
        <u/>
        <sz val="11"/>
        <color indexed="8"/>
        <rFont val="Calibri"/>
        <family val="2"/>
        <scheme val="minor"/>
      </rPr>
      <t>Hallazgo No 1 de 2018 Supervisión Contratos de Comodato</t>
    </r>
    <r>
      <rPr>
        <sz val="11"/>
        <color indexed="8"/>
        <rFont val="Calibri"/>
        <family val="2"/>
        <scheme val="minor"/>
      </rPr>
      <t xml:space="preserve"> Una vez evaluados los informes de visitas en las que se verificó la existencia de los bienes, la documentación disponible en la DNBC y en los cuerpos de bomberos, así como la desplegada en el RUNT, se evidencia incumplimiento de las labores de supervisión en cabeza de la DNBC
</t>
    </r>
    <r>
      <rPr>
        <b/>
        <u/>
        <sz val="11"/>
        <color rgb="FF000000"/>
        <rFont val="Calibri"/>
        <family val="2"/>
        <scheme val="minor"/>
      </rPr>
      <t xml:space="preserve">
Acción reformulada en el Plan de Mejoramiento suscrito el 26 de Diciembre de 2022; por cuanto, no fue Cerrado el Hallazgo por parte de la CGR  en la  Auditoría Financiera realizada a la vigencia 2021. </t>
    </r>
  </si>
  <si>
    <t xml:space="preserve">Fortalecimiento Bomberil-Gestión Contractual
</t>
  </si>
  <si>
    <r>
      <t xml:space="preserve">Acción reformulada en el Plan de Mejoramiento suscrito el 26 de Diciembre de 2022; por cuanto, no fue Cerrado el Hallazgo por parte de la CGR  en la  Auditoría Financiera realizada a la vigencia 2021. 
La acción de mejora finaliza el 31 de Diciembre de 2023
</t>
    </r>
    <r>
      <rPr>
        <sz val="11"/>
        <rFont val="Arial"/>
        <family val="2"/>
      </rPr>
      <t xml:space="preserve">
Al 30 de junio de 2024, se poseian 1054 comodatos de los cuales al unicamente tienen designación en funcionarios que poseen  Formación Bomberil </t>
    </r>
    <r>
      <rPr>
        <b/>
        <sz val="11"/>
        <rFont val="Arial"/>
        <family val="2"/>
      </rPr>
      <t>523</t>
    </r>
    <r>
      <rPr>
        <sz val="11"/>
        <rFont val="Arial"/>
        <family val="2"/>
      </rPr>
      <t xml:space="preserve">así:  Andrés Muñoz 111 ( Dos (2) designaciones realizadas en el primer semestre de  2023 de los comodatos 107  San Jose de Alban y 110 Garagoa),  Alexander  Maya 102, Edwin Zamora 104,  Luis Valencia 107,  Paula Cortes 99.   Para </t>
    </r>
    <r>
      <rPr>
        <b/>
        <sz val="11"/>
        <rFont val="Arial"/>
        <family val="2"/>
      </rPr>
      <t xml:space="preserve">513 </t>
    </r>
    <r>
      <rPr>
        <sz val="11"/>
        <rFont val="Arial"/>
        <family val="2"/>
      </rPr>
      <t xml:space="preserve">comodatos no se tiene actualmente la designación de la supervisión por cuanto estaban asignados a los siguientes funcionarios y los mismos ya no están vinculados como funcionarios en la entidad asi:  Carlos López 102, Edgar Molina 101, Subdirección Estratégico y de Coordinación Bomberil  104, Faubricio Sánchez 100, Ronny Romero 106 y 18 carros cisterna pendiente de asignar supervisión.
Al 31 de diciembre de 2024, con base en la matriz de supervisión reportada como evidencia por el Proceso de Fortalecimiento Bomberil, se refleja unicamente 1034 comodatos, de los cuales 720 no establecen el nombre del supervisor.
</t>
    </r>
    <r>
      <rPr>
        <b/>
        <sz val="11"/>
        <rFont val="Arial"/>
        <family val="2"/>
      </rPr>
      <t>Por lo tanto, la acción de mejora establecida no posee efectividad.</t>
    </r>
  </si>
  <si>
    <t>Fortalecimiento Bomberil-Supervisión</t>
  </si>
  <si>
    <r>
      <t xml:space="preserve">Acción reformulada en el Plan de Mejoramiento suscrito el 26 de Diciembre de 2022; por cuanto, no fue Cerrado el Hallazgo por parte de la CGR  en la  Auditoría Financiera realizada a la vigencia 2021. 
La acción de mejora finaliza el 31 de Diciembre de 2023
</t>
    </r>
    <r>
      <rPr>
        <sz val="11"/>
        <rFont val="Arial"/>
        <family val="2"/>
      </rPr>
      <t xml:space="preserve">
Se realizó la reiteración a los comandantes de los CB del primer trimestre de 2024. Se entregan evidencias de el envio de los correos de 20 de junio y 27 de noviembre de 2024. Durante el  segundo semestre de 2024, de los comodatos que no fueron designados la supervisión  no se les  realizó los correos electronicos solicitanto esta información a los CB
</t>
    </r>
    <r>
      <rPr>
        <b/>
        <sz val="11"/>
        <rFont val="Arial"/>
        <family val="2"/>
      </rPr>
      <t>Por lo tanto, la acción de mejoramiento no posee efectividad</t>
    </r>
  </si>
  <si>
    <r>
      <t xml:space="preserve">Acción reformulada en el Plan de Mejoramiento suscrito el 26 de Diciembre de 2022; por cuanto, no fue Cerrado el Hallazgo por parte de la CGR  en la  Auditoría Financiera realizada a la vigencia 2021. 
La acción de mejora finaliza el 31 de Diciembre de 2023
</t>
    </r>
    <r>
      <rPr>
        <sz val="11"/>
        <color indexed="8"/>
        <rFont val="Arial"/>
        <family val="2"/>
      </rPr>
      <t xml:space="preserve">Los supervisores en el trimestre de 2024, remitieron   correos electrónicos solicitando los informes de seguimiento a los comandantes de los CB estipulando en dicho correo que estos informes deben  establecer detalladamente el Registro fotográfico de los bienes en comodato, así como las emergencias atendidas con los bienes asignados y soportes de los mantenimientos a que haya lugar. Durante el  segundo semestre de 2024, de los comodatos que no fueron designados la supervisión  no se les  realizó los correos electronicos solicitanto esta información a los CB
</t>
    </r>
    <r>
      <rPr>
        <b/>
        <sz val="11"/>
        <color indexed="8"/>
        <rFont val="Arial"/>
        <family val="2"/>
      </rPr>
      <t xml:space="preserve">
Por lo tanto, la acción de mejora establecida no posee efectividad.</t>
    </r>
  </si>
  <si>
    <r>
      <t xml:space="preserve">Acción reformulada en el Plan de Mejoramiento suscrito el 26 de Diciembre de 2022; por cuanto, no fue Cerrado el Hallazgo por parte de la CGR  en la  Auditoría Financiera realizada a la vigencia 2021. 
La acción de mejora finaliza el 31 de Diciembre de 2023
</t>
    </r>
    <r>
      <rPr>
        <sz val="11"/>
        <color indexed="8"/>
        <rFont val="Arial"/>
        <family val="2"/>
      </rPr>
      <t xml:space="preserve">Se está diligenciando de manera trimestral la matriz de seguimiento que realizan los  supervisores  de los  bienes entregados en  comodato, en donde se encuentra discriminados los mismos y se enuncia el  nombre del comandante, dirección, año de entrega, Departamento, Municipio, nombre representante legal, total del comodato, correo electrónico, fecha del Orfeo, informe de supervisión, registro de la llamada telefónica, y el soat entre otros, para los </t>
    </r>
    <r>
      <rPr>
        <b/>
        <sz val="11"/>
        <rFont val="Arial"/>
        <family val="2"/>
      </rPr>
      <t xml:space="preserve">1034 </t>
    </r>
    <r>
      <rPr>
        <sz val="11"/>
        <color indexed="8"/>
        <rFont val="Arial"/>
        <family val="2"/>
      </rPr>
      <t>bienes entregados en comodato durante el primer trimestre de 2024 y que tenían supervisión asignada. Con relación al segundo trimestre de 2024, unicamente se realizó el seguimiento a los</t>
    </r>
    <r>
      <rPr>
        <b/>
        <sz val="11"/>
        <color rgb="FF000000"/>
        <rFont val="Arial"/>
        <family val="2"/>
      </rPr>
      <t xml:space="preserve"> 523</t>
    </r>
    <r>
      <rPr>
        <sz val="11"/>
        <color indexed="8"/>
        <rFont val="Arial"/>
        <family val="2"/>
      </rPr>
      <t xml:space="preserve"> comodatos que sen encuentran designados la supervisión. En el tercer trimestre de 2024 no se evidencia la matriz y en el cuarto trimestre de 2024, se anexa la matriz realizando seguimiento a los 1034 comodatos.</t>
    </r>
    <r>
      <rPr>
        <sz val="11"/>
        <color rgb="FFFF0000"/>
        <rFont val="Arial"/>
        <family val="2"/>
      </rPr>
      <t xml:space="preserve">
</t>
    </r>
    <r>
      <rPr>
        <b/>
        <sz val="11"/>
        <color rgb="FFFF0000"/>
        <rFont val="Arial"/>
        <family val="2"/>
      </rPr>
      <t xml:space="preserve">
</t>
    </r>
    <r>
      <rPr>
        <b/>
        <sz val="11"/>
        <rFont val="Arial"/>
        <family val="2"/>
      </rPr>
      <t>Por lo tanto, la acción de mejora establecida no posee efectividad.</t>
    </r>
  </si>
  <si>
    <r>
      <t xml:space="preserve">Acción reformulada en el Plan de Mejoramiento suscrito el 26 de Diciembre de 2022; por cuanto, no fue Cerrado el Hallazgo por parte de la CGR  en la  Auditoría Financiera realizada a la vigencia 2021. 
La acción de mejora finaliza el 31 de Diciembre de 2023
</t>
    </r>
    <r>
      <rPr>
        <sz val="11"/>
        <color indexed="8"/>
        <rFont val="Arial"/>
        <family val="2"/>
      </rPr>
      <t xml:space="preserve">
Aunque se cargaron evidencias del mes de diciembre de 2023, salidas de la 1319 a la 1333 (agosto de 2023), salidas 1350, 1358 y 1365 (septiembre, octubre de 2023), pero el periodo de seguimiento corresponde al primer semestre de 2024. No se cargaron salidas de almacén del mes de enero de 2024 unicamente se evidencian las de febrero a mayo cono las siguientes observaciones: No presentan numeración consecutiva, se duplican salidas, las salidas no tienen la resolución de adjudicación al CB, algunas están escritas en  lapicero y elementos como el RAM y CORTADOR  HOLMATROPCU50 no tienen identificación. Durante el segundo semestre de 2024 se anexan las salidas de almacén sin embargo, la acción está vencida.
</t>
    </r>
    <r>
      <rPr>
        <b/>
        <sz val="11"/>
        <color indexed="8"/>
        <rFont val="Arial"/>
        <family val="2"/>
      </rPr>
      <t xml:space="preserve">
Por lo tanto, aunque en la presente vigencia se dio cumplimiento a la acción de mejora, no se cumplió con el plazo establecido inicialmente que era 31/12/2023; por consiguiente  la acción está VENCIDA
</t>
    </r>
  </si>
  <si>
    <r>
      <t xml:space="preserve">Acción reformulada en el Plan de Mejoramiento suscrito el 26 de Diciembre de 2022; por cuanto, no fue Cerrado el Hallazgo por parte de la CGR  en la  Auditoría Financiera realizada a la vigencia 2021. 
La acción de mejora finaliza el 31 de Diciembre de 2023
</t>
    </r>
    <r>
      <rPr>
        <sz val="11"/>
        <color indexed="8"/>
        <rFont val="Arial"/>
        <family val="2"/>
      </rPr>
      <t xml:space="preserve">
Se realizó la revisión de las salidas de almacén de los meses de febrero a  mayo de 2024, econtrandose que hay elementos como el RAM,CORTADOR Y SEPARADOR HOLMATROPCU50 no tienen identificación. Durante el segundo semestre de 2024 se anexan las salidas de almacén sin embargo, la acción está vencida.</t>
    </r>
    <r>
      <rPr>
        <b/>
        <sz val="11"/>
        <color indexed="8"/>
        <rFont val="Arial"/>
        <family val="2"/>
      </rPr>
      <t xml:space="preserve">
Por lo tanto, aunque en la presente vigencia se dio cumplimiento a la acción de mejora, no se cumplió con el plazo establecido inicialmente que era 31/12/2023; por consiguiente  la acción está VENCIDA
</t>
    </r>
  </si>
  <si>
    <r>
      <t xml:space="preserve">Acción reformulada en el Plan de Mejoramiento suscrito el 26 de Diciembre de 2022; por cuanto, no fue Cerrado el Hallazgo por parte de la CGR  en la  Auditoría Financiera realizada a la vigencia 2021. 
La acción de mejora finaliza el 31 de Diciembre de 2023
</t>
    </r>
    <r>
      <rPr>
        <sz val="11"/>
        <color indexed="8"/>
        <rFont val="Arial"/>
        <family val="2"/>
      </rPr>
      <t xml:space="preserve">Se evidencian correos de los meses de enero a junio de 2024 y de Octubre, noviembre y Diciembre de 2024.
</t>
    </r>
    <r>
      <rPr>
        <b/>
        <sz val="11"/>
        <color indexed="8"/>
        <rFont val="Arial"/>
        <family val="2"/>
      </rPr>
      <t xml:space="preserve">
Por lo tanto, aunque en la presente vigencia se dio cumplimiento a la acción de mejora, no se cumplió con el plazo establecido inicialmenre que era 31/12/2023; por consiguiente  la acción está VENCIDA</t>
    </r>
  </si>
  <si>
    <r>
      <t xml:space="preserve">Acción reformulada en el Plan de Mejoramiento suscrito el 26 de Diciembre de 2022; por cuanto, no fue Cerrado el Hallazgo por parte de la CGR  en la  Auditoría Financiera realizada a la vigencia 2021. 
La acción de mejora finaliza el 31 de Diciembre de 2023
</t>
    </r>
    <r>
      <rPr>
        <sz val="11"/>
        <rFont val="Arial"/>
        <family val="2"/>
      </rPr>
      <t xml:space="preserve">No se cargaron evidencias en la vigencia 2024
</t>
    </r>
    <r>
      <rPr>
        <b/>
        <sz val="11"/>
        <rFont val="Arial"/>
        <family val="2"/>
      </rPr>
      <t>Por lo tanto,  la acción de mejora establecida no posee efectividad</t>
    </r>
  </si>
  <si>
    <r>
      <t>Hallazgo No 4 de 2018 Convenio 9677 06 1298 2013</t>
    </r>
    <r>
      <rPr>
        <sz val="11"/>
        <color indexed="8"/>
        <rFont val="Calibri"/>
        <family val="2"/>
        <scheme val="minor"/>
      </rPr>
      <t xml:space="preserve"> La DNBC suscribió el convenio con el Fondo Nacional de Gestión del Riesgo de Desastres-Fiduprevisora SA el 24 de diciembre de 2013  al cual le realizaron 5 otro sí  cuyo último plazo de ejecución se fijó hasta el 30 de septiembre de 2016 y hasta la fecha de la comunicación no se ha liquidado
</t>
    </r>
    <r>
      <rPr>
        <b/>
        <u/>
        <sz val="11"/>
        <color rgb="FF000000"/>
        <rFont val="Calibri"/>
        <family val="2"/>
        <scheme val="minor"/>
      </rPr>
      <t xml:space="preserve">Acción reformulada en el Plan de Mejoramiento suscrito el 26 de Diciembre de 2022; por cuanto, no fue Cerrado el Hallazgo por parte de la CGR  en la  Auditoría Financiera realizada a la vigencia 2021. </t>
    </r>
  </si>
  <si>
    <r>
      <t xml:space="preserve">Acción reformulada en el Plan de Mejoramiento suscrito el 26 de Diciembre de 2022; por cuanto, no fue Cerrado el Hallazgo por parte de la CGR  en la  Auditoría Financiera realizada a la vigencia 2021. 
La acción de mejora finaliza el 31 de Diciembre de 2024
</t>
    </r>
    <r>
      <rPr>
        <b/>
        <sz val="11"/>
        <color rgb="FFFF0000"/>
        <rFont val="Arial"/>
        <family val="2"/>
      </rPr>
      <t xml:space="preserve">
</t>
    </r>
    <r>
      <rPr>
        <sz val="11"/>
        <rFont val="Arial"/>
        <family val="2"/>
      </rPr>
      <t xml:space="preserve">No se evidencian soportes de la vigencia 2024.
</t>
    </r>
    <r>
      <rPr>
        <b/>
        <sz val="11"/>
        <rFont val="Arial"/>
        <family val="2"/>
      </rPr>
      <t xml:space="preserve">
Por lo tanto,  no se dio cumplimiento a la acción establecida en el Plan de Mejoramiento quedando la acción VENCIDA</t>
    </r>
  </si>
  <si>
    <r>
      <t xml:space="preserve">Acción reformulada en el Plan de Mejoramiento suscrito el 26 de Diciembre de 2022; por cuanto, no fue Cerrado el Hallazgo por parte de la CGR  en la  Auditoría Financiera realizada a la vigencia 2021. 
La acción de mejora finaliza el 31 de Diciembre de 2024
</t>
    </r>
    <r>
      <rPr>
        <sz val="11"/>
        <rFont val="Arial"/>
        <family val="2"/>
      </rPr>
      <t xml:space="preserve">
Se evidencia oficio del 12 de junio de 2024, donde se solicita a la UNGR la liquidación del convenio 9677-06-1298-2013; no obstante, no se cargaron evidencias de los seguimientos mensuales conforme lo establece la unidad de medida.
</t>
    </r>
    <r>
      <rPr>
        <b/>
        <sz val="11"/>
        <rFont val="Arial"/>
        <family val="2"/>
      </rPr>
      <t>Por lo tanto,  no se dio cumplimiento a la acción establecida en el Plan de Mejoramiento quedando la acción VENCIDA</t>
    </r>
  </si>
  <si>
    <r>
      <t xml:space="preserve">Acción reformulada en el Plan de Mejoramiento suscrito el 26 de Diciembre de 2022; por cuanto, no fue Cerrado el Hallazgo por parte de la CGR  en la  Auditoría Financiera realizada a la vigencia 2021. 
La acción de mejora finaliza el 31 de Diciembre de 2024
</t>
    </r>
    <r>
      <rPr>
        <sz val="11"/>
        <rFont val="Arial"/>
        <family val="2"/>
      </rPr>
      <t xml:space="preserve">
Hasta tanto no se efectúe  la liquidación del</t>
    </r>
    <r>
      <rPr>
        <b/>
        <sz val="11"/>
        <rFont val="Arial"/>
        <family val="2"/>
      </rPr>
      <t xml:space="preserve"> </t>
    </r>
    <r>
      <rPr>
        <sz val="11"/>
        <rFont val="Arial"/>
        <family val="2"/>
      </rPr>
      <t xml:space="preserve">Convenio 9677-06-1298-2013, no se registra en los Estados Contables de la DNBC la misma.
</t>
    </r>
    <r>
      <rPr>
        <b/>
        <sz val="11"/>
        <rFont val="Arial"/>
        <family val="2"/>
      </rPr>
      <t>Por lo tanto,  no se dio cumplimiento a la acción establecida en el Plan de Mejoramiento quedando la acción VENCIDA</t>
    </r>
  </si>
  <si>
    <t>Hallazgo Nro. 1. Órdenes de Compra Nro. 56640 de 2020 Adquisición de un sistema de información ERP y Nro. 94782 de 2022 Renovación de licencias del ERP, para la Dirección Nacional de Bomberos de Colombia - DNBC. Administrativo con presunta incidencia Disciplinaria y Fiscal.</t>
  </si>
  <si>
    <t>Falencias tanto en la planeación como en el proceso de implementación del sistema ERP, al no realizar un adecuado levantamiento de las necesidades y requerimientos de los usuarios y procesos de la entidad</t>
  </si>
  <si>
    <t>Implementación de acciones de control en lo relacionado con la adquisición e implementación de software y/o cualquier elemento de TI para la entidad</t>
  </si>
  <si>
    <t>Formulación del procedimiento con alcance desde la adquisición hasta la implementación de software (Con formatos asociados, políticas de operación y roles y responsabilidades, puntos de control etc. ) que incluya la necesidad del bien (software, aplicativo, etc. ) a adquirir. Asimismo, incluir la supervisión compartida, con el Lider del Proceso y el LIder de Gestion TI</t>
  </si>
  <si>
    <t xml:space="preserve">Un procedimiento formulado </t>
  </si>
  <si>
    <r>
      <t xml:space="preserve">Acción establecida en el Plan de Mejoramiento suscrito el 23 de agosto de 2023,  como resultado de la denuncia 2022-252859-82111-D
La acción de mejora finaliza el 31 de Mayo  de 2024
Mediante ORFEO No. 20231150004043 del 27 de diciembre de 2023, se solicitó la ampliación de la fecha de terminación y semanas para el 31 de mayo de 2024
</t>
    </r>
    <r>
      <rPr>
        <sz val="11"/>
        <color indexed="8"/>
        <rFont val="Arial"/>
        <family val="2"/>
      </rPr>
      <t>No se evidencia el procedimiento formulado para la adquisición de sofware</t>
    </r>
    <r>
      <rPr>
        <b/>
        <sz val="11"/>
        <color indexed="8"/>
        <rFont val="Arial"/>
        <family val="2"/>
      </rPr>
      <t xml:space="preserve">
Por lo tanto, no se dio cumplimiento a la acción de mejora establecida en el Plan de Mejoramiento, quedando la acción VENCIDA
</t>
    </r>
  </si>
  <si>
    <t xml:space="preserve">Socialización del procedimiento </t>
  </si>
  <si>
    <t>Socialización del procedimiento</t>
  </si>
  <si>
    <r>
      <t xml:space="preserve">Acción establecida en el Plan de Mejoramiento suscrito el 23 de agosto de 2023,  como resultado de la denuncia 2022-252859-82111-D
La acción de mejora finaliza el 31 de Mayo  de 2024
Mediante ORFEO No. 20231150004043 del 27 de diciembre de 2023, se solicitó la ampliación de la fecha de terminación y semanas para el 31 de mayo de 2024
</t>
    </r>
    <r>
      <rPr>
        <sz val="11"/>
        <color indexed="8"/>
        <rFont val="Arial"/>
        <family val="2"/>
      </rPr>
      <t xml:space="preserve">
No se evidencia el procedimiento formulado para la adquisición de sofware
</t>
    </r>
    <r>
      <rPr>
        <b/>
        <sz val="11"/>
        <color indexed="8"/>
        <rFont val="Arial"/>
        <family val="2"/>
      </rPr>
      <t xml:space="preserve">
Por lo tanto, no se dio cumplimiento a la acción de mejora establecida en el Plan de Mejoramiento, quedando la acción VENCIDA</t>
    </r>
  </si>
  <si>
    <t>Realizar la capacitación a los supervisores en el cumplimiento de su rol de acuerdo a la normatividad vigente</t>
  </si>
  <si>
    <t>Registro de asistentes a la Capacitación / Registro de la capacitación en TEAM</t>
  </si>
  <si>
    <t>Gestión Contractual</t>
  </si>
  <si>
    <r>
      <t xml:space="preserve">Acción establecida en el Plan de Mejoramiento suscrito el 23 de agosto de 2023,  como resultado de la denuncia 2022-252859-82111-D
La acción de mejora finaliza el 20 de noviembre de 2023
</t>
    </r>
    <r>
      <rPr>
        <sz val="11"/>
        <color rgb="FF000000"/>
        <rFont val="Arial"/>
        <family val="2"/>
      </rPr>
      <t xml:space="preserve">Aunque se evidencia memorando del 19 de junio de 2024, para la realización de la capacitación para los supervisores el día 27 de junio de 2024; no se anexaron soportes ni listados de asistencia. Durante el segundo semestre de 2024, no se anexaron soportes.
</t>
    </r>
    <r>
      <rPr>
        <b/>
        <sz val="11"/>
        <color indexed="8"/>
        <rFont val="Arial"/>
        <family val="2"/>
      </rPr>
      <t xml:space="preserve">
Por lo tanto, la acción de mejora establecida no posee efectividad</t>
    </r>
  </si>
  <si>
    <t>Generar acciones de para reforzar el ejercicio de supervisión en la adquisición e implementación de Software y/o cualquier elemento de TI para la entidad</t>
  </si>
  <si>
    <t xml:space="preserve">Actualización  del Manual de Supervisión donde se establezca la supervisión compartida entre el Lider del Proceso contratante y el Líder del Proceso de Gestión de Tecnología e informatica en el caso que la contratación posea componentes de tecnología de la información </t>
  </si>
  <si>
    <t xml:space="preserve"> Manual de supervisión Actualizado</t>
  </si>
  <si>
    <r>
      <t xml:space="preserve">Acción establecida en el Plan de Mejoramiento suscrito el 23 de agosto de 2023,  como resultado de la denuncia 2022-252859-82111-D
La acción de mejora finaliza el 31 de Diciembre  de 2024
</t>
    </r>
    <r>
      <rPr>
        <sz val="11"/>
        <rFont val="Arial"/>
        <family val="2"/>
      </rPr>
      <t xml:space="preserve">Se evidencia acta de reunión No. 01 del 19 de junio y acta No. 02 del 20 de  junio 2024,  para realizar la revisión del Manual de supervisión. </t>
    </r>
    <r>
      <rPr>
        <b/>
        <sz val="11"/>
        <rFont val="Arial"/>
        <family val="2"/>
      </rPr>
      <t xml:space="preserve">
Por lo tanto,  se dio cumplimiento a la acción establecida en el Plan de Mejoramiento quedando la acción VENCIDA</t>
    </r>
  </si>
  <si>
    <t>Falencias en la supervisión al recibirse a satisfacción el  sistema ERP, en donde se debió probar y verificar que estuvieran  implementados  en producción y totalmente funcionales los módulos</t>
  </si>
  <si>
    <t>Socialización del manual de supervisión actualizado</t>
  </si>
  <si>
    <t>Registro de asistentes a la socialización (Número)</t>
  </si>
  <si>
    <r>
      <t xml:space="preserve">Acción establecida en el Plan de Mejoramiento suscrito el 23 de agosto de 2023,  como resultado de la denuncia 2022-252859-82111-D
La acción de mejora finaliza el 31 de Diciembre  de 2024
</t>
    </r>
    <r>
      <rPr>
        <sz val="11"/>
        <color rgb="FF000000"/>
        <rFont val="Arial"/>
        <family val="2"/>
      </rPr>
      <t>Se evidencia menorando del 20 de junio cuyo asunto es capacitación de supervisión y modalidades de selección, para realizarla el 02 de julio de 2024, sin embargo, la acción hace referencia es a la socialización del manual de supervisión actualizado. No se evidencia soportes durante el segundo semestre de 2024</t>
    </r>
    <r>
      <rPr>
        <b/>
        <sz val="11"/>
        <rFont val="Arial"/>
        <family val="2"/>
      </rPr>
      <t xml:space="preserve">
Por lo tanto,  se dio cumplimiento a la acción establecida en el Plan de Mejoramiento quedando la acción VENCIDA</t>
    </r>
  </si>
  <si>
    <t>HALLAZGO 1. Etapa Precontractual - estudios de mercado y estudios previos, solicitud y presentación de oferta - convenio de asociación nro. 254 de 2020 suscrito entre U.A.E. Dirección Nacional de Bomberos DNBC y Cuerpo de Bomberos Voluntarios de Envigado  CBVE. Administrativo (A) con presunta incidencia disciplinaria (D).</t>
  </si>
  <si>
    <t>Incumplimiento de normas del estatuto contractual en materia de selección al no adelantar previamente, con suficiencia, los estudios previos requeridos para el proceso contractual</t>
  </si>
  <si>
    <t>Implementación de acciones de control en la etapa precontractual de los procesos de contratación</t>
  </si>
  <si>
    <t>Implementar y socializar de lista de chequeo con relación a los requisitos para el proceso de selección relacionado con la Resolución Nro. 125 del 18 de junio de 2020, Por la cual se establece el procedimiento para la suscripción de contratos o convenios con entidades privadas sin Ánimo de lucro y de reconocida idoneidad con la dirección nacional de bomberos</t>
  </si>
  <si>
    <t>Lista de chequeo para la suscripción de contratos o convenios con entidades privadas sin Ánimo de lucro y de reconocida idoneidad con la dirección nacional de bomberos actualizada y socializada</t>
  </si>
  <si>
    <r>
      <t xml:space="preserve">Acción establecida en el Plan de Mejoramiento suscrito el 23 de agosto de 2023,  como resultado de la denuncia 2022-252859-82111-D
La acción de mejora finaliza el 31 de Diciembre  de 2024
</t>
    </r>
    <r>
      <rPr>
        <sz val="11"/>
        <rFont val="Arial"/>
        <family val="2"/>
      </rPr>
      <t>Mediante ORFEO No. 20231150004043 del 27 de diciembre de 2023, se solicitó la ampliación de la fecha de terminación y semanas para el 31 de diciembre de 2024.</t>
    </r>
    <r>
      <rPr>
        <b/>
        <sz val="11"/>
        <rFont val="Arial"/>
        <family val="2"/>
      </rPr>
      <t xml:space="preserve">
</t>
    </r>
    <r>
      <rPr>
        <sz val="11"/>
        <rFont val="Arial"/>
        <family val="2"/>
      </rPr>
      <t xml:space="preserve">Se evidencia memorando del 19 de junio de 2024, donde el Gestor del Proceso Contractual informa que se elaborará la lista de chequeo para la suscripción de los convenios. Duante el segundo semestre no se evidencias soportes de la elaboración de la lista de chequeo.
</t>
    </r>
    <r>
      <rPr>
        <b/>
        <sz val="11"/>
        <rFont val="Arial"/>
        <family val="2"/>
      </rPr>
      <t>Por lo tanto,  se dio cumplimiento a la acción establecida en el Plan de Mejoramiento quedando la acción VENCIDA</t>
    </r>
  </si>
  <si>
    <t>Actualización y socialización del Procedimiento para la gestión contractual PC-CO-01, que incluya puntos de control estableciendo los documentos y requisitos ánimos necesarios para el inicio de la estructuración del proceso contractual de convenios de asociación y que establezca la participación del Comité© de Contractación en los procesos contractuales.</t>
  </si>
  <si>
    <t>Procedimiento para la gestión contractual PC-CO-01, actualizado y socializado</t>
  </si>
  <si>
    <r>
      <t xml:space="preserve">Acción establecida en el Plan de Mejoramiento suscrito el 23 de agosto de 2023,  como resultado de la denuncia 2022-252859-82111-D
La acción de mejora finaliza el 31 de Diciembre  de 2024
</t>
    </r>
    <r>
      <rPr>
        <sz val="11"/>
        <rFont val="Arial"/>
        <family val="2"/>
      </rPr>
      <t>Mediante ORFEO No. 20231150004043 del 27 de diciembre de 2023, se solicitó la ampliación de la fecha de terminación y semanas para el 31 de diciembre de 2024.</t>
    </r>
    <r>
      <rPr>
        <b/>
        <sz val="11"/>
        <rFont val="Arial"/>
        <family val="2"/>
      </rPr>
      <t xml:space="preserve">
</t>
    </r>
    <r>
      <rPr>
        <sz val="11"/>
        <rFont val="Arial"/>
        <family val="2"/>
      </rPr>
      <t>Aunque se evidencia memorando del 19 de junio de 2024, donde se socializa el procedimiento para la gestión contractual, pero de la versión actual  No se ha realizado la actualización del procedimiento  PC-CO-01. Durante el segundo semestre de 2024, no se reportan evidencias de la socialización del procedimiento.</t>
    </r>
    <r>
      <rPr>
        <b/>
        <sz val="11"/>
        <rFont val="Arial"/>
        <family val="2"/>
      </rPr>
      <t xml:space="preserve">
Por lo tanto,  se dio cumplimiento a la acción establecida en el Plan de Mejoramiento quedando la acción VENCIDA</t>
    </r>
  </si>
  <si>
    <t>Hallazgo 1. Etapa Precontractual - estudios de mercado y estudios previos, solicitud y presentación de oferta - convenio de asociación nro. 254 de 2020 suscrito entre U.A.E. Dirección Nacional de Bomberos DNBC y Cuerpo de Bomberos Voluntarios de Envigado  CBVE. Administrativo (A) con presunta incidencia disciplinaria (D).</t>
  </si>
  <si>
    <t>Deficiencias en los controles del proceso de selección para la celebración de convenios de asociación por parte de la DNBC en cumplimiento de su misión que ponen en riesgo la inversión de recursos públicos para el cumplimiento de los fines de la contratación estatal.</t>
  </si>
  <si>
    <t>Implementación de un punto de control en Procedimiento Expedición de Certificado de Disponibilidad Presupuestal PC-GF-01, que incluya la verificación de existencia de Estudios Previos aprobados en comité© de Contratación.</t>
  </si>
  <si>
    <t>Procedimiento Expedición de Certificado de Disponibilidad Presupuestal PC-GF-01, actualizado y socializado</t>
  </si>
  <si>
    <r>
      <t xml:space="preserve">Acción establecida en el Plan de Mejoramiento suscrito el 10 de octubre de 2023,  como resultado de la denuncia 2022-249899-82111-D
La acción de mejora finaliza el 30 de Junio  de 2024
</t>
    </r>
    <r>
      <rPr>
        <sz val="11"/>
        <rFont val="Arial"/>
        <family val="2"/>
      </rPr>
      <t>Se evidencia procedimiento PC-GF-01 versión 3 Procedimiento de expedición de certificado de disponibilidad presupuestal donde se incorporó un punto de control sobre los estudios previos en la actividad 3 y en el item 9,3. No se anexo socialización del procedimiento actualizado.</t>
    </r>
    <r>
      <rPr>
        <b/>
        <sz val="11"/>
        <rFont val="Arial"/>
        <family val="2"/>
      </rPr>
      <t xml:space="preserve">
Por lo tanto, no se dio cumplimiento a la acción de mejora establecida en el Plan de Mejoramiento, quedando la acción VENCIDA</t>
    </r>
  </si>
  <si>
    <t>Adelantar las acciones administrativas (disciplinarias, Fiscales), a que haya lugar</t>
  </si>
  <si>
    <t>Adelantar  acciones administrativas (disciplinarias, Fiscales), a que haya lugar</t>
  </si>
  <si>
    <r>
      <t xml:space="preserve">Acción establecida en el Plan de Mejoramiento suscrito el 10 de octubre de 2023,  como resultado de la denuncia 2022-249899-82111-D
La acción de mejora finaliza el 30 de diciembre  de 2024
</t>
    </r>
    <r>
      <rPr>
        <sz val="11"/>
        <rFont val="Arial"/>
        <family val="2"/>
      </rPr>
      <t xml:space="preserve">Mediante ORFEO No.2024-115-001151-1 del 19 de julio de 2024, se solicitó la ampliación de la fecha de terminación y semanas para el 30 de diciembre de 2024.  No se anexaron evidencias de las   acciones administrativas (disciplinarias, Fiscales), adelantadas
</t>
    </r>
    <r>
      <rPr>
        <b/>
        <sz val="11"/>
        <rFont val="Arial"/>
        <family val="2"/>
      </rPr>
      <t>Por lo tanto, no se dio cumplimiento a la acción establecida en el Plan de Mejoramiento quedando la acción VENCIDA</t>
    </r>
  </si>
  <si>
    <t>Hallazgo 2. Etapa Contractual forma de pago convenio de Asociación nro. 254 de 2020 suscrito entre U.A.E. Dirección Nacional de Bomberos DNBC y Cuerpo de Bomberos voluntarios de envigado CBVE. Administrativo (A) con Presunta incidencia Disciplinaria (D</t>
  </si>
  <si>
    <t>Delegación indebida la supervisión del Convenio 254 de 2020 sin que específicamente dicho contrato(persona a quién delegaron) contemplara las actividades de supervisión técnica, administrativa, financiera y jurídica que son responsabilidad de la entidad</t>
  </si>
  <si>
    <t>Delimitar las competencias del supervisor y el apoyo a la supervisión</t>
  </si>
  <si>
    <t>Actualizar y socializar el manual de supervisión MN-CO-02, incluyendo un párrafo explicito sobre la normatividad legal con relación al apoyo a la supervisión por parte de un contratista(Apoyo a la supervisión, supervisión compartida, Diferenciar con interventoría)</t>
  </si>
  <si>
    <t>Manual de supervisión MN-CO-02 actualizado y socializado</t>
  </si>
  <si>
    <r>
      <t>Acción establecida en el Plan de Mejoramiento suscrito el 23 de agosto de 2023,  como resultado de la denuncia 2022-252859-82111-D
La acción de mejora finaliza el 31 de Diciembre  de 2024.</t>
    </r>
    <r>
      <rPr>
        <sz val="11"/>
        <color indexed="8"/>
        <rFont val="Arial"/>
        <family val="2"/>
      </rPr>
      <t xml:space="preserve">
Mediante ORFEO No. 20231150004043 del 27 de diciembre de 2023, se solicitó la ampliación de la fecha de terminación y semanas para el 31 de diciembre de 2024.</t>
    </r>
    <r>
      <rPr>
        <b/>
        <sz val="11"/>
        <color indexed="8"/>
        <rFont val="Arial"/>
        <family val="2"/>
      </rPr>
      <t xml:space="preserve">
</t>
    </r>
    <r>
      <rPr>
        <sz val="11"/>
        <color indexed="8"/>
        <rFont val="Arial"/>
        <family val="2"/>
      </rPr>
      <t xml:space="preserve">
Aunque se evidencia acta de reunión No. 01 del 19 de junio y acta No. 02 del 20 de  junio 2024,  para realizar la revisión del Manual de supervisión. No se anexaron evidencias de la dichas socializaciones durante la vigencia 2024.
</t>
    </r>
    <r>
      <rPr>
        <b/>
        <sz val="11"/>
        <color indexed="8"/>
        <rFont val="Arial"/>
        <family val="2"/>
      </rPr>
      <t xml:space="preserve">
Por lo tanto,  no se dio cumplimiento a la acción establecida en el Plan de Mejoramiento quedando la acción VENCIDA</t>
    </r>
  </si>
  <si>
    <t>Incorrecciones, incongruencias e incumplimientos en el registro y verificación de la documentación presentada para la validación de los registro financiero y contable de los desembolsos del Convenio y sus pagos</t>
  </si>
  <si>
    <t>Implementación de acciones de control para mejora el procedimiento de registro de obligaciones PC-GF-12</t>
  </si>
  <si>
    <t>Actualizar y socializar el procedimiento de registro de obligaciones PC-GF-12, incluyendo un punto de control que verifique, que el PAC haya sido solicitado por el supervisor.</t>
  </si>
  <si>
    <t>Procedimiento de registro de obligaciones PC-GF-12, actualizado y socializado</t>
  </si>
  <si>
    <r>
      <t xml:space="preserve">Acción establecida en el Plan de Mejoramiento suscrito el 10 de octubre de 2023,  como resultado de la denuncia 2022-249899-82111-D
La acción de mejora finaliza el 30 de Junio  de 2024
</t>
    </r>
    <r>
      <rPr>
        <sz val="11"/>
        <rFont val="Arial"/>
        <family val="2"/>
      </rPr>
      <t xml:space="preserve">Se cargó el procedimiento PC-GF-12 versión 3 del 24  de junio de 2024, donde se incorporó la política 5,12, que dice " Con la Disponibilidad de PAC aprobado por el Tesoro Nacional, para cubrir los pagos a Proveedores y Contratistas, una vez los Supervisores de los Contratos, aprueben la solicitud de pago; el proceso de Gestión Financiera deberá gestionar su transferencia para la ejecución de PAC del mes. "  No se anexo socialización del procedimiento actualizado durante el segundo semestre de 2024.
</t>
    </r>
    <r>
      <rPr>
        <b/>
        <sz val="11"/>
        <rFont val="Arial"/>
        <family val="2"/>
      </rPr>
      <t>Por lo tanto, no se dio cumplimiento a la acción de mejora establecida en el Plan de Mejoramiento, quedando la acción VENCIDA</t>
    </r>
  </si>
  <si>
    <t>Implementación de acciones de control para mejora del Procedimiento de central de cuentas PC-GF-10</t>
  </si>
  <si>
    <t>Actualizar y socializar el Procedimiento de central de cuentas PC-GF-10, incluyendo un punto de control de verificación del adecuado diligenciamiento de los ítems que conforman los formatos establecidos por central de cuentas</t>
  </si>
  <si>
    <t>Procedimiento de central de cuentas PC-GF-10, actualizado y socializado</t>
  </si>
  <si>
    <t>Adelantar acciones administrativas (disciplinarias, Fiscales), a que haya lugar</t>
  </si>
  <si>
    <r>
      <t xml:space="preserve">Acción establecida en el Plan de Mejoramiento suscrito el 10 de octubre de 2023,  como resultado de la denuncia 2022-249899-82111-D
La acción de mejora finaliza el 30 de Diciembre  de 2024
</t>
    </r>
    <r>
      <rPr>
        <sz val="11"/>
        <rFont val="Arial"/>
        <family val="2"/>
      </rPr>
      <t xml:space="preserve">Mediante ORFEO No.2024-115-001151-1 del 19 de julio de 2024, se solicitó la ampliación de la fecha de terminación y semanas para el 30 de diciembre de 2024. No se anexaron evidencias de las   acciones administrativas (disciplinarias, Fiscales), adelantadas
</t>
    </r>
    <r>
      <rPr>
        <b/>
        <sz val="11"/>
        <rFont val="Arial"/>
        <family val="2"/>
      </rPr>
      <t xml:space="preserve">
Por lo tanto, no se dio cumplimiento a la acción establecida en el Plan de Mejoramiento quedando la acción VENCIDA
</t>
    </r>
  </si>
  <si>
    <t>Hallazgo 3. Etapa Contractual y supervisión en el desembolso de los recursos y su ejecución en el convenio de asociación nro. 254 de 2020 suscrito entre U.A.E. Dirección Nacional de Bomberos DNBC y Cuerpo de Bomberos Voluntarios de Envigado CBVE. Administrativo con Connotación fiscal (F) y Presunta incidencia Disciplinaria (D) y Posible Penal (P)</t>
  </si>
  <si>
    <t>Mejora de competencias de las áreas misionales en su rol de supervisión</t>
  </si>
  <si>
    <t>Capacitación de supervisores en normas manuales y procedimientos del estatuto contractual en materia de selección</t>
  </si>
  <si>
    <t>Capacitación realizada</t>
  </si>
  <si>
    <r>
      <t xml:space="preserve">Acción establecida en el Plan de Mejoramiento suscrito el 10 de octubre de 2023,  como resultado de la denuncia 2022-249899-82111-D
La acción de mejora finaliza el 31 de diciembre de 2023
</t>
    </r>
    <r>
      <rPr>
        <sz val="11"/>
        <color indexed="8"/>
        <rFont val="Arial"/>
        <family val="2"/>
      </rPr>
      <t xml:space="preserve">Se evidencia memorando del 19 de junio cuyo asunto capacitación de procedimientos del estatuto contractual en materia de selección para ser efectuada el 27 de junio de 2024, , sin embargo, no se cargaron listadas de asistencia ni presentación  que evidencie su ejecución. En el segundo semestre de 2024 no se evidencia capacitaciones realizadas.
</t>
    </r>
    <r>
      <rPr>
        <b/>
        <sz val="11"/>
        <color indexed="8"/>
        <rFont val="Arial"/>
        <family val="2"/>
      </rPr>
      <t xml:space="preserve">
Por lo tanto, la acción de mejora establecida no posee efectividad</t>
    </r>
  </si>
  <si>
    <t>Irregularidad en Pagos de facturas que no guardan relación con los productos del Convenio, Pago de productos y actividades no ejecutados, pagos ejecutados a través de otras actividades sin que medie modificatorio suscrito por las partes y por pago y no entrega de los productos y actividades establecidos contractualmente</t>
  </si>
  <si>
    <t>Implementar actividades de mejora en el manual de supervisión de la entidad</t>
  </si>
  <si>
    <t>Actualizar el manual de supervisión MN-CO-02, asociando los formatos de: Informe de actividades, Informe mensual y/o periódico de supervisión, Informe de seguimiento de supervisor e informe final</t>
  </si>
  <si>
    <t>Manual de supervisión MN-CO-02, actualizado y socializado</t>
  </si>
  <si>
    <r>
      <t xml:space="preserve">Acción establecida en el Plan de Mejoramiento suscrito el 23 de agosto de 2023,  como resultado de la denuncia 2022-252859-82111-D
</t>
    </r>
    <r>
      <rPr>
        <sz val="11"/>
        <color indexed="8"/>
        <rFont val="Arial"/>
        <family val="2"/>
      </rPr>
      <t xml:space="preserve">
</t>
    </r>
    <r>
      <rPr>
        <b/>
        <sz val="11"/>
        <color indexed="8"/>
        <rFont val="Arial"/>
        <family val="2"/>
      </rPr>
      <t xml:space="preserve">
La acción de mejora finaliza el 31 de Diciembre  de 2024.</t>
    </r>
    <r>
      <rPr>
        <sz val="11"/>
        <color indexed="8"/>
        <rFont val="Arial"/>
        <family val="2"/>
      </rPr>
      <t xml:space="preserve">
Mediante ORFEO No. 20231150004043 del 27 de diciembre de 2023, se solicitó la ampliación de la fecha de terminación y semanas para el 31 de diciembre de 2024.</t>
    </r>
    <r>
      <rPr>
        <b/>
        <sz val="11"/>
        <color indexed="8"/>
        <rFont val="Arial"/>
        <family val="2"/>
      </rPr>
      <t xml:space="preserve">
</t>
    </r>
    <r>
      <rPr>
        <sz val="11"/>
        <color indexed="8"/>
        <rFont val="Arial"/>
        <family val="2"/>
      </rPr>
      <t xml:space="preserve">
Aunque se evidencia acta de reunión No. 01 del 19 de junio y acta No. 02 del 20 de  junio 2024,  para realizar la revisión del Manual de supervisión. No se anexaron evidencias de la dichas socializaciones durante la vigencia 2024.
</t>
    </r>
    <r>
      <rPr>
        <b/>
        <sz val="11"/>
        <color indexed="8"/>
        <rFont val="Arial"/>
        <family val="2"/>
      </rPr>
      <t xml:space="preserve">
Por lo tanto,  no se dio cumplimiento a la acción establecida en el Plan de Mejoramiento quedando la acción VENCIDA</t>
    </r>
  </si>
  <si>
    <r>
      <t xml:space="preserve">Acción establecida en el Plan de Mejoramiento suscrito el 10 de octubre de 2023,  como resultado de la denuncia 2022-249899-82111-D
La acción de mejora finaliza el 30 de diciembre de 2024
</t>
    </r>
    <r>
      <rPr>
        <sz val="11"/>
        <rFont val="Arial"/>
        <family val="2"/>
      </rPr>
      <t xml:space="preserve">Mediante ORFEO No.2024-115-001151-1 del 19 de julio de 2024, se solicitó la ampliación de la fecha de terminación y semanas para el 30 de diciembre de 2024. No se anexaron evidencias de las   acciones administrativas (disciplinarias, Fiscales), adelantadas
</t>
    </r>
    <r>
      <rPr>
        <b/>
        <sz val="11"/>
        <rFont val="Arial"/>
        <family val="2"/>
      </rPr>
      <t xml:space="preserve">
Por lo tanto, no se dio cumplimiento a la acción establecida en el Plan de Mejoramiento quedando la acción VENCIDA
</t>
    </r>
    <r>
      <rPr>
        <sz val="11"/>
        <rFont val="Arial"/>
        <family val="2"/>
      </rPr>
      <t xml:space="preserve">
</t>
    </r>
  </si>
  <si>
    <t>Hallazgo 4. Etapa Contractual aporte CBVE - Convenio de asociación nro. 254 de 2020 suscrito entre U.A.E. Dirección Nacional de Bomberos DNBC y Cuerpo de Bomberos Voluntarios de Envigado  CBVE. Administrativo(A) con presunta incidencia disciplinaria (D)</t>
  </si>
  <si>
    <t>Deficiencias en la supervisión del Convenio de Asociación Nro. 254 de 2020 por no realizar las actividades de seguimiento técnico, administrativo, financiero, contable y jurídico</t>
  </si>
  <si>
    <r>
      <t xml:space="preserve">Acción establecida en el Plan de Mejoramiento suscrito el 23 de agosto de 2023,  como resultado de la denuncia 2022-252859-82111-D
La acción de mejora finaliza el 31 de Diciembre  de 2024
</t>
    </r>
    <r>
      <rPr>
        <sz val="11"/>
        <color indexed="8"/>
        <rFont val="Arial"/>
        <family val="2"/>
      </rPr>
      <t xml:space="preserve">
Aunque se evidencia acta de reunión No. 01 del 19 de junio y acta No. 02 del 20 de  junio 2024,  para realizar la revisión del Manual de supervisión. No se anexaron evidencias de la dichas socializaciones durante la vigencia 2024.</t>
    </r>
    <r>
      <rPr>
        <b/>
        <sz val="11"/>
        <color indexed="8"/>
        <rFont val="Arial"/>
        <family val="2"/>
      </rPr>
      <t xml:space="preserve">
</t>
    </r>
    <r>
      <rPr>
        <sz val="11"/>
        <color indexed="8"/>
        <rFont val="Arial"/>
        <family val="2"/>
      </rPr>
      <t xml:space="preserve">
</t>
    </r>
    <r>
      <rPr>
        <b/>
        <sz val="11"/>
        <color indexed="8"/>
        <rFont val="Arial"/>
        <family val="2"/>
      </rPr>
      <t>Por lo tanto,  no se dio cumplimiento a la acción establecida en el Plan de Mejoramiento quedando la acción VENCIDA</t>
    </r>
  </si>
  <si>
    <t>Ausencia de soportes en el expediente contractual, tres años después de ejecutado el contrato (septiembre de 2020 a septiembre de 2023)</t>
  </si>
  <si>
    <r>
      <t xml:space="preserve">Acción establecida en el Plan de Mejoramiento suscrito el 10 de octubre de 2023,  como resultado de la denuncia 2022-249899-82111-D
La acción de mejora finaliza el 30 de Diciembre de 2024
</t>
    </r>
    <r>
      <rPr>
        <sz val="11"/>
        <rFont val="Arial"/>
        <family val="2"/>
      </rPr>
      <t xml:space="preserve">Mediante ORFEO No.2024-115-001151-1 del 19 de julio de 2024, se solicitó la ampliación de la fecha de terminación y semanas para el 30 de diciembre de 2024. No se anexaron evidencias de las   acciones administrativas (disciplinarias, Fiscales), adelantadas
</t>
    </r>
    <r>
      <rPr>
        <b/>
        <sz val="11"/>
        <rFont val="Arial"/>
        <family val="2"/>
      </rPr>
      <t xml:space="preserve">Por lo tanto, no se dio cumplimiento a la acción establecida en el Plan de Mejoramiento quedando la acción VENCIDA
</t>
    </r>
  </si>
  <si>
    <t>Hallazgo 5. Ejecuación y Pagos del Convenio Interadministrativo 185 de 2021 suscrito con FONDECUN. Administrativo (A) para Indagación Preliminar (IP)</t>
  </si>
  <si>
    <t>Deficiencias en la planeación y estudios de necesidades requeridas para la ejecución del objeto del contrato</t>
  </si>
  <si>
    <t>Implementar actividades de mejora en la formulación de estudios previos</t>
  </si>
  <si>
    <t>Establecer formato de estudios previos que incluya la definición de la necesidad por parte del Área solicitante</t>
  </si>
  <si>
    <t>Formato establecido y socializado</t>
  </si>
  <si>
    <r>
      <t xml:space="preserve">Acción establecida en el Plan de Mejoramiento suscrito el 23 de agosto de 2023,  como resultado de la denuncia 2022-252859-82111-D
La acción de mejora finaliza el 31 de Diciembre  de 2024
</t>
    </r>
    <r>
      <rPr>
        <sz val="11"/>
        <rFont val="Arial"/>
        <family val="2"/>
      </rPr>
      <t>Mediante ORFEO No. 20231150004043 del 27 de diciembre de 2023, se solicitó la ampliación de la fecha de terminación y semanas para el 31 de diciembre de 2024.
Mediante Acta No. 01 del 19 de junio de 2024, el proceso de Gestión Contractual realiza la revisión del formato de  estudios previos. Sin embargo, no se ha realizado la actualización de los mismos.</t>
    </r>
    <r>
      <rPr>
        <b/>
        <sz val="11"/>
        <rFont val="Arial"/>
        <family val="2"/>
      </rPr>
      <t xml:space="preserve">
Por lo tanto, no se dio cumplimiento a la acción establecida en el Plan de Mejoramiento quedando la acción VENCIDA</t>
    </r>
  </si>
  <si>
    <t>Debilidades en el efectivo control y seguimiento técnico, administrativo, financiero, contable y jurídico realizado por la supervisión para el cumplimiento oportuno del objeto y las cláusulas del contrato interadministrativo</t>
  </si>
  <si>
    <r>
      <t xml:space="preserve">Acción establecida en el Plan de Mejoramiento suscrito el 23 de agosto de 2023,  como resultado de la denuncia 2022-252859-82111-D
La acción de mejora finaliza el 31 de Diciembre  de 2024
</t>
    </r>
    <r>
      <rPr>
        <sz val="11"/>
        <color indexed="8"/>
        <rFont val="Arial"/>
        <family val="2"/>
      </rPr>
      <t xml:space="preserve">Aunque se evidencia acta de reunión No. 01 del 19 de junio y acta No. 02 del 20 de  junio 2024,  para realizar la revisión del Manual de supervisión. No se anexaron evidencias de la dichas socializaciones durante la vigencia 2024.
</t>
    </r>
    <r>
      <rPr>
        <b/>
        <sz val="11"/>
        <color indexed="8"/>
        <rFont val="Arial"/>
        <family val="2"/>
      </rPr>
      <t>Por lo tanto,  no se dio cumplimiento a la acción establecida en el Plan de Mejoramiento quedando la acción VENCIDA</t>
    </r>
  </si>
  <si>
    <t>Deficiencias de la DNBC en la verificación de los documentos requeridos para el pago de las obligaciones y recibo de los elementos objeto del contrato.</t>
  </si>
  <si>
    <r>
      <t xml:space="preserve">Acción establecida en el Plan de Mejoramiento suscrito el 10 de octubre de 2023,  como resultado de la denuncia 2022-249899-82111-D
La acción de mejora finaliza el 30 de Junio  de 2024
</t>
    </r>
    <r>
      <rPr>
        <sz val="11"/>
        <rFont val="Arial"/>
        <family val="2"/>
      </rPr>
      <t xml:space="preserve">
En el procedimiento PC-GF-10 versión 4  del 24 de junio de 2024se incluyó un punto de control en la actividad 2, que establece "la verificación de la información presentada por el contratista". No se evidencia la socialización del mismo, ni en el primer ni segundo semestre de 2024
</t>
    </r>
    <r>
      <rPr>
        <b/>
        <sz val="11"/>
        <rFont val="Arial"/>
        <family val="2"/>
      </rPr>
      <t xml:space="preserve">
Por lo tanto, no se dio cumplimiento a la acción de mejora establecida en el Plan de Mejoramiento, quedando la acción VENCIDA</t>
    </r>
  </si>
  <si>
    <t>Hallazgo 6.Documentos y soportes de los expedientes contractuales del convenio de asociación 146 de 2021 , convenio de asociación 123 de 2021 y convenio de asociación 099 de 2022 suscritos. Administrativo (A) con Presunta Incidencia Disciplinaria (D)</t>
  </si>
  <si>
    <t>Deficiencias de control interno en cuanto al manejo del archivo documental, registros, soportes, informes de interventoría e informes de gerencia, que no permiten su verificación, trazabilidad y consistencia del cumplimiento de las obligaciones de los convenios</t>
  </si>
  <si>
    <t>Mejora de controles establecidos por el proceso de Gestión documental en cuanto al manejo del archivo documental, registros, soportes, informes de interventoría e informes de gerencia</t>
  </si>
  <si>
    <t>Actualización y socialización del procedimiento transferencia documental PC-GD-03, incluyendo un punto de control de digitalización de documentos para la transferencia documental</t>
  </si>
  <si>
    <t>Procedimiento de transferencia documental PC-GD-03actualizado y socializado</t>
  </si>
  <si>
    <t>Gestión Documental</t>
  </si>
  <si>
    <r>
      <t xml:space="preserve">Acción establecida en el Plan de Mejoramiento suscrito el 10 de octubre de 2023,  como resultado de la denuncia 2022-249899-82111-D
La acción de mejora finaliza el 30 de Junio  de 2024
</t>
    </r>
    <r>
      <rPr>
        <sz val="11"/>
        <color indexed="8"/>
        <rFont val="Arial"/>
        <family val="2"/>
      </rPr>
      <t xml:space="preserve">
No se cargaron evidencias durante la vigencia 2024.</t>
    </r>
    <r>
      <rPr>
        <b/>
        <sz val="11"/>
        <color indexed="8"/>
        <rFont val="Arial"/>
        <family val="2"/>
      </rPr>
      <t xml:space="preserve">
Por lo tanto, no se dio cumplimiento a la acción de mejora establecida en el Plan de Mejoramiento, quedando la acción VENCIDA</t>
    </r>
  </si>
  <si>
    <t>Deficiencias de control por parte de la supervisión en cuanto al manejo del archivo documental, registros, soportes</t>
  </si>
  <si>
    <r>
      <t xml:space="preserve">Acción establecida en el Plan de Mejoramiento suscrito el 10 de octubre de 2023,  como resultado de la denuncia 2022-249899-82111-D
La acción de mejora finaliza el 30 de Diciembre de 2024
</t>
    </r>
    <r>
      <rPr>
        <sz val="11"/>
        <rFont val="Arial"/>
        <family val="2"/>
      </rPr>
      <t xml:space="preserve">
Mediante ORFEO No.2024-115-001151-1 del 19 de julio de 2024, se solicitó la ampliación de la fecha de terminación y semanas para el 30 de diciembre de 2024. No se anexaron evidencias de las   acciones administrativas (disciplinarias, Fiscales), adelantadas</t>
    </r>
    <r>
      <rPr>
        <b/>
        <sz val="11"/>
        <rFont val="Arial"/>
        <family val="2"/>
      </rPr>
      <t xml:space="preserve">
Por lo tanto, no se dio cumplimiento a la acción establecida en el Plan de Mejoramiento quedando la acción VENCIDA</t>
    </r>
  </si>
  <si>
    <r>
      <rPr>
        <b/>
        <u/>
        <sz val="11"/>
        <color indexed="8"/>
        <rFont val="Calibri"/>
        <family val="2"/>
        <scheme val="minor"/>
      </rPr>
      <t>Hallazgo 1 de 2022: Saldos por Conciliar de Operaciones Recíprocas. (A)(D)</t>
    </r>
    <r>
      <rPr>
        <sz val="11"/>
        <color indexed="8"/>
        <rFont val="Calibri"/>
        <family val="2"/>
        <scheme val="minor"/>
      </rPr>
      <t xml:space="preserve"> Se observan diferencias en el reporte de las operaciones recíprocas de la DNBC, respecto al saldo que reportaron algunas de las entidades con las cuales la DNBC tiene operaciones, por deficiencias en el proceso de conciliación.
</t>
    </r>
    <r>
      <rPr>
        <b/>
        <u/>
        <sz val="11"/>
        <color rgb="FF000000"/>
        <rFont val="Calibri"/>
        <family val="2"/>
        <scheme val="minor"/>
      </rPr>
      <t>Suscrito el 12 de enero de 2024</t>
    </r>
  </si>
  <si>
    <t xml:space="preserve">Debilidades en la aplicación de control y la deficiente gestión en la conciliación de las partidas con algunas entidades con las que la entidad tiene operaciones. Generando incertidumbre sobre el saldo de las cuentas del activo, ingresos,  y gastos </t>
  </si>
  <si>
    <t>Fortalecer controles para conciliar operaciones recíprocas</t>
  </si>
  <si>
    <t>Formular el procedimiento de  operaciones reciprocas, estableciendo un formato de control de manejo de los saldos y socializarlo con los entes externos</t>
  </si>
  <si>
    <t>Procedimiento formulado y socializado</t>
  </si>
  <si>
    <r>
      <t xml:space="preserve">Acción establecida en el Plan de Mejoramiento suscrito el 12 de enero de 2024 como resultado de la auditoría realizada a la vigencia 2022.
La acción de mejora finaliza el 30 de Abril  de 2024
</t>
    </r>
    <r>
      <rPr>
        <sz val="11"/>
        <rFont val="Arial"/>
        <family val="2"/>
      </rPr>
      <t xml:space="preserve">Se evidencia el procedimiento PC-GF-13 Versión 1  del 24  de junio  de 2024 denominado Operaciones Reciprocas, sin embargo la fecha de vencimiento de la acción era el 30 de abril de 2024. No se evidencia la socialización del mismo, ni en el primer ni segundo semestre de 2024
</t>
    </r>
    <r>
      <rPr>
        <b/>
        <sz val="11"/>
        <rFont val="Arial"/>
        <family val="2"/>
      </rPr>
      <t>Por lo tanto, no se dio cumplimiento a la acción de mejora establecida en el Plan de Mejoramiento, quedando la acción VENCIDA</t>
    </r>
  </si>
  <si>
    <r>
      <rPr>
        <b/>
        <u/>
        <sz val="11"/>
        <color indexed="8"/>
        <rFont val="Calibri"/>
        <family val="2"/>
        <scheme val="minor"/>
      </rPr>
      <t>Hallazgo 2 de 2022: Sobrestimación cuenta contable de Inventarios. (A)</t>
    </r>
    <r>
      <rPr>
        <sz val="11"/>
        <color indexed="8"/>
        <rFont val="Calibri"/>
        <family val="2"/>
        <scheme val="minor"/>
      </rPr>
      <t xml:space="preserve">La DNBC compró y registró un desfibrilador en la cuenta de Inventarios; el cual corresponde a un bien de la entidad, para uso de la enfermería, generando una sobreestimación de la cuenta 151404001 Materiales médico – quirúrgicos. </t>
    </r>
  </si>
  <si>
    <t>Esta situación se presenta por deficiencias de control en el registro, reconocimiento
y representación de los hechos económicos</t>
  </si>
  <si>
    <t>Fortalecer controles en el procedimiento Gestión de Bienes</t>
  </si>
  <si>
    <t>Actualizar  y socializar el procedimiento PC-AD-PGD-01-  con relacion al registro de la PP y E</t>
  </si>
  <si>
    <t>Procedimiento actualizado y socializado</t>
  </si>
  <si>
    <r>
      <t xml:space="preserve">Acción establecida en el Plan de Mejoramiento suscrito el 12 de enero de 2024 como resultado de la auditoría realizada a la vigencia 2022.
La acción de mejora finaliza el 30 de abril de 2024
</t>
    </r>
    <r>
      <rPr>
        <sz val="11"/>
        <color indexed="8"/>
        <rFont val="Arial"/>
        <family val="2"/>
      </rPr>
      <t>No se cargaron evidencias durante  la vigencia 2024.</t>
    </r>
    <r>
      <rPr>
        <b/>
        <sz val="11"/>
        <color indexed="8"/>
        <rFont val="Arial"/>
        <family val="2"/>
      </rPr>
      <t xml:space="preserve">
Por lo tanto, no se dio cumplimiento a la acción establecida en el Plan de Mejoramiento quedando VENCIDA</t>
    </r>
  </si>
  <si>
    <r>
      <rPr>
        <b/>
        <u/>
        <sz val="11"/>
        <color indexed="8"/>
        <rFont val="Calibri"/>
        <family val="2"/>
        <scheme val="minor"/>
      </rPr>
      <t>Hallazgo 3 de 2022: Ingresos por contribuciones.(A)</t>
    </r>
    <r>
      <rPr>
        <sz val="11"/>
        <color indexed="8"/>
        <rFont val="Calibri"/>
        <family val="2"/>
        <scheme val="minor"/>
      </rPr>
      <t>. En la cuenta del ingreso por contribuciones con saldo a diciembre 2022 por $58.488.575.487, la DNBC imputó $788.155.163 a un NIT Genérico 999.999.999, que corresponden a transacciones que no relacionaron el tercero aportante.</t>
    </r>
  </si>
  <si>
    <t>Debilidades en el seguimiento y control a las transferencias realizadas por las aseguradoras y por las debilidades en la gestión
para la identificación de los terceros</t>
  </si>
  <si>
    <t>Fortalecer controles respecto de los ingresos por contribuciones</t>
  </si>
  <si>
    <t>Actualizar y socializar el Procedimiento de Imputación de Ingresos PC-GF-09, incluyendo en la política de operación:  El NIT del aportante, en la consignación por PSE.  Y las situaciones en las que no identificar el NIT del tercero aportante se deberá remitir correo a la superfinanciera.</t>
  </si>
  <si>
    <r>
      <t xml:space="preserve">Acción establecida en el Plan de Mejoramiento suscrito el 12 de enero de 2024 como resultado de la auditoría realizada a la vigencia 2022.
La acción de mejora finaliza el 30 de marzo de 2024
</t>
    </r>
    <r>
      <rPr>
        <sz val="11"/>
        <color indexed="8"/>
        <rFont val="Arial"/>
        <family val="2"/>
      </rPr>
      <t xml:space="preserve">Se evidencia el procedimiento PC-GF-09 de imputación de ingresos y la inclusión de la política 5,2. Sin embargo, el mismo no fue socializado
</t>
    </r>
    <r>
      <rPr>
        <b/>
        <sz val="11"/>
        <color indexed="8"/>
        <rFont val="Arial"/>
        <family val="2"/>
      </rPr>
      <t xml:space="preserve">
Por lo tanto, no se dio cumplimiento a la acción establecida en el Plan de Mejoramiento quedando VENCIDA</t>
    </r>
  </si>
  <si>
    <t>Realizar la circularización mensual con las aseguradoras solicitando detalle de ingresos por contribuciones</t>
  </si>
  <si>
    <t>Correos de circularización</t>
  </si>
  <si>
    <r>
      <t xml:space="preserve">Acción establecida en el Plan de Mejoramiento suscrito el 12 de enero de 2024 como resultado de la auditoría realizada a la vigencia 2022.
La acción de mejora finaliza el 31 de enero de 2025
</t>
    </r>
    <r>
      <rPr>
        <sz val="11"/>
        <color indexed="8"/>
        <rFont val="Arial"/>
        <family val="2"/>
      </rPr>
      <t xml:space="preserve">Se realizó correos electrónicos mensuales a las aseguradoras solicitando el detalle de los ingresos correspondiente a los meses de enero a junio de 2024 y de Julio a diciembre de 2024.
</t>
    </r>
    <r>
      <rPr>
        <b/>
        <sz val="11"/>
        <color indexed="8"/>
        <rFont val="Arial"/>
        <family val="2"/>
      </rPr>
      <t>Por lo tanto,  se ha dado cumplimiento a la acción establecida en el Plan de Mejoramiento quedando en AVANCE</t>
    </r>
  </si>
  <si>
    <r>
      <rPr>
        <b/>
        <u/>
        <sz val="11"/>
        <color indexed="8"/>
        <rFont val="Calibri"/>
        <family val="2"/>
        <scheme val="minor"/>
      </rPr>
      <t>Hallazgo 4 de 2022: Conciliación de bienes ente almacén y contabilidad (A)</t>
    </r>
    <r>
      <rPr>
        <sz val="11"/>
        <color indexed="8"/>
        <rFont val="Calibri"/>
        <family val="2"/>
        <scheme val="minor"/>
      </rPr>
      <t xml:space="preserve"> En la vigencia 2022 la DNBC realizó reclasificaciones desde la cuenta y a la cuenta 165511001 Herramientas y accesorios. Verificada estas operaciones se evidenció que existe una diferencia entre la conciliación con almacén y lo reportado por contabilidad en el SIIF por $4.229.091.080.</t>
    </r>
  </si>
  <si>
    <t xml:space="preserve">Debilidades de control en la realización de las conciliaciones entre almacén y contabilidad sobre los bienes que ingresan, salen o las reclasificaciones que se producen. </t>
  </si>
  <si>
    <t xml:space="preserve">Generación de cruces de información para ser contabilizados en los estados financieros de la entidad. </t>
  </si>
  <si>
    <t>Conciliaciones mensuales entre almacén y financiera de los rubros de inventarios, propiedad planta y equipo, depreciación y provisiones.</t>
  </si>
  <si>
    <t>Conciliaciones mensuales</t>
  </si>
  <si>
    <t>Subdirección Administrativa y Financiera-Gestión Administrativa-Gestión Financiera</t>
  </si>
  <si>
    <t>Gestión Administrativa-Gestión Financiera</t>
  </si>
  <si>
    <r>
      <t xml:space="preserve">Acción establecida en el Plan de Mejoramiento suscrito el 12 de enero de 2024 como resultado de la auditoría realizada a la vigencia 2022.
La acción de mejora finaliza el 31 de enero de 2025
</t>
    </r>
    <r>
      <rPr>
        <sz val="11"/>
        <color indexed="8"/>
        <rFont val="Arial"/>
        <family val="2"/>
      </rPr>
      <t xml:space="preserve">No se evidencian soportes.
</t>
    </r>
    <r>
      <rPr>
        <b/>
        <sz val="11"/>
        <color indexed="8"/>
        <rFont val="Arial"/>
        <family val="2"/>
      </rPr>
      <t xml:space="preserve">
Por lo tanto,  no se ha dado cumplimiento a la acción establecida en el Plan de Mejoramiento quedando en AVANCE
</t>
    </r>
  </si>
  <si>
    <r>
      <rPr>
        <b/>
        <u/>
        <sz val="11"/>
        <color indexed="8"/>
        <rFont val="Calibri"/>
        <family val="2"/>
        <scheme val="minor"/>
      </rPr>
      <t xml:space="preserve">Hallazgo 5 de 2022: Saldo de la cuenta 190801 en administración a 31 de diciembre de 2022 frente al Reporte Auxiliar Detallado Por PCI de SIIF(A) </t>
    </r>
    <r>
      <rPr>
        <sz val="11"/>
        <color indexed="8"/>
        <rFont val="Calibri"/>
        <family val="2"/>
        <scheme val="minor"/>
      </rPr>
      <t>Se presenta una diferencia entre el saldo de la cuenta 190801 En Admon en los EF del 2022 y el Reporte Auxiliar Detallado Por PCI de SIIF; por valor de $148.658.985 correspondiente al tercero Fondo de Desarrollo de Proyectos de Cundinamarca.</t>
    </r>
  </si>
  <si>
    <t>Debilidad en los controles al revisar que la información revelada en los estados financieros corresponde con la registrada en los Auxiliares del SIIF que son la base de los libros Contables</t>
  </si>
  <si>
    <t>Fortalecer controles para gestión contractual</t>
  </si>
  <si>
    <t>Actualizar y socializar el procedimiento de Gestión contractual PC-CO-01 incluyendo un punto de control en el Formato lista de chequeo  cuando se requiera realizar modificaciones contractuales.</t>
  </si>
  <si>
    <r>
      <t xml:space="preserve">Acción establecida en el Plan de Mejoramiento suscrito el 12 de enero de 2024 como resultado de la auditoría realizada a la vigencia 2022.
La acción de mejora finaliza el 31 de diciembre de 2024
</t>
    </r>
    <r>
      <rPr>
        <sz val="11"/>
        <color indexed="8"/>
        <rFont val="Arial"/>
        <family val="2"/>
      </rPr>
      <t>En el primer semestre de 2024, se cargó acta de la revisión del formato de estudios previos, el cual no tiene relación con la actualización del procedimiento de gestión contractual. Durante el segundo semestre de 2024 no se cargaron evidencias.</t>
    </r>
    <r>
      <rPr>
        <b/>
        <sz val="11"/>
        <color indexed="8"/>
        <rFont val="Arial"/>
        <family val="2"/>
      </rPr>
      <t xml:space="preserve">
Por lo tanto, no se dio cumplimiento a la acción establecida en el Plan de Mejoramiento quedando VENCIDA
</t>
    </r>
  </si>
  <si>
    <r>
      <rPr>
        <b/>
        <u/>
        <sz val="11"/>
        <color indexed="8"/>
        <rFont val="Calibri"/>
        <family val="2"/>
        <scheme val="minor"/>
      </rPr>
      <t>Hallazgo 5 de 2022: Saldo de la cuenta 190801 en administración a 31 de diciembre de 2022 frente al Reporte Auxiliar Detallado Por PCI de SIIF(A)</t>
    </r>
    <r>
      <rPr>
        <sz val="11"/>
        <color indexed="8"/>
        <rFont val="Calibri"/>
        <family val="2"/>
        <scheme val="minor"/>
      </rPr>
      <t xml:space="preserve"> Se presenta una diferencia entre el saldo de la cuenta 190801 En Admon en los EF del 2022 y el Reporte Auxiliar Detallado Por PCI de SIIF; por valor de $148.658.985 correspondiente al tercero Fondo de Desarrollo de Proyectos de Cundinamarca.</t>
    </r>
  </si>
  <si>
    <t>Archivar en el expediente contractual las listas de chequeo</t>
  </si>
  <si>
    <t>Listas de chequeo archivadas y firmadas por quién revisó</t>
  </si>
  <si>
    <r>
      <t xml:space="preserve">Acción establecida en el Plan de Mejoramiento suscrito el 12 de enero de 2024 como resultado de la auditoría realizada a la vigencia 2022.
La acción de mejora finaliza el 31 de diciembre de 2024
</t>
    </r>
    <r>
      <rPr>
        <sz val="11"/>
        <color indexed="8"/>
        <rFont val="Arial"/>
        <family val="2"/>
      </rPr>
      <t>Se evidencia un documentos del 19 de junio de 2024, donde se establece que se verificaron 167 carpetas contractuales las cuales todas cuentan con las listas de chequeo, pero no se anexan listas de chequeo archivadas y firmadas por quién revisó. En el segundo semestre de 2024, no se anexan evidencias.</t>
    </r>
    <r>
      <rPr>
        <b/>
        <sz val="11"/>
        <color indexed="8"/>
        <rFont val="Arial"/>
        <family val="2"/>
      </rPr>
      <t xml:space="preserve">
Por lo tanto, no se dio cumplimiento a la acción establecida en el Plan de Mejoramiento quedando VENCIDA.
</t>
    </r>
  </si>
  <si>
    <r>
      <rPr>
        <b/>
        <u/>
        <sz val="11"/>
        <color indexed="8"/>
        <rFont val="Calibri"/>
        <family val="2"/>
        <scheme val="minor"/>
      </rPr>
      <t xml:space="preserve">Hallazgo 6 de 2022: Diferencia de fecha entre el registro de la obligación presupuestal y la reclasificación del primer pago del Contrato 088-2022. (A) </t>
    </r>
    <r>
      <rPr>
        <sz val="11"/>
        <color indexed="8"/>
        <rFont val="Calibri"/>
        <family val="2"/>
        <scheme val="minor"/>
      </rPr>
      <t>Incoherencia cronológica frente a las fechas del registro y reclasificación el primer pago del Contrato 088-2022.</t>
    </r>
  </si>
  <si>
    <t>Deficiencias en la aplicación de lo dispuesto en el Marco Conceptual para la Preparación y Presentación de Información Financiera de las Entidades de Gobierno en cuanto al principio de contabilidad de Devengo y por debilidades del registro de hechos económicos de manera cronológica debido a la falta de organización del área contable de la entidad.</t>
  </si>
  <si>
    <t>Acatar el marco conceptual  para la Preparación y Presentación de Información Financiera de las Entidades de Gobierno en cuanto al principio de contabilidad de devengo</t>
  </si>
  <si>
    <t>Implementar las directrices de la Contaduria General de la Nación respecto de los ajustes contables con relación a los eventos (incidentes) reportados</t>
  </si>
  <si>
    <t>Correos y comprobante manual de eventos (incidentes) reportados a la CGN</t>
  </si>
  <si>
    <r>
      <t xml:space="preserve">Acción establecida en el Plan de Mejoramiento suscrito el 12 de enero de 2024 como resultado de la auditoría realizada a la vigencia 2022.
La acción de mejora finaliza el 31 de diciembre de 2024
</t>
    </r>
    <r>
      <rPr>
        <sz val="11"/>
        <color indexed="8"/>
        <rFont val="Arial"/>
        <family val="2"/>
      </rPr>
      <t>Se cargó el procedimiento PC-GF-08 Versión 3 del 14 de junio de 2024 que trata de registro de asientos manuales, pero no los Correos y comprobante manual de eventos (incidentes) reportados a la CGN. Durante el segundo semestre de 2024, no se han generado incidentes reportados a la CGR,</t>
    </r>
    <r>
      <rPr>
        <b/>
        <sz val="11"/>
        <color indexed="8"/>
        <rFont val="Arial"/>
        <family val="2"/>
      </rPr>
      <t xml:space="preserve">
Por lo tanto, se dio cumplimiento a la acción establecida en el Plan de Mejoramiento</t>
    </r>
  </si>
  <si>
    <r>
      <rPr>
        <b/>
        <sz val="11"/>
        <color indexed="8"/>
        <rFont val="Calibri"/>
        <family val="2"/>
        <scheme val="minor"/>
      </rPr>
      <t>Hallazgo 7 de 2022: Incertidumbre en cuenta contable de Activos Intangibles - Software (A)</t>
    </r>
    <r>
      <rPr>
        <sz val="11"/>
        <color indexed="8"/>
        <rFont val="Calibri"/>
        <family val="2"/>
        <scheme val="minor"/>
      </rPr>
      <t xml:space="preserve"> La DNBC adquirió un Software para la liquidación de nómina, al cierre de la vigencia 2022, este software se encuentra totalmente depreciado y está activo en los libros contables.</t>
    </r>
  </si>
  <si>
    <t>Deficiencia de controles o falta de conciliación en las partidas de los activos intangibles,  debido al no dar de baja los activos de los cuales no se espera obtener un potencial de servicio futuro por su uso</t>
  </si>
  <si>
    <t>Generar certidumbre sobre activos intangibles - software HAS-SQL</t>
  </si>
  <si>
    <t>Dar de baja previa autorización comité  de manejo de bienes el software HAS-SQL</t>
  </si>
  <si>
    <t>Baja del software</t>
  </si>
  <si>
    <r>
      <t xml:space="preserve">Acción establecida en el Plan de Mejoramiento suscrito el 12 de enero de 2024 como resultado de la auditoría realizada a la vigencia 2022.
La acción de mejora finaliza el 30 de diciembre de 2024
</t>
    </r>
    <r>
      <rPr>
        <sz val="11"/>
        <rFont val="Arial"/>
        <family val="2"/>
      </rPr>
      <t>Se evidencia concepto técnico del software HAS-SQL, emitida el 31 de marzo de 2024 por el proceso Gestión de Tecnología e Informática  de la Dirección Nacional de Bomberos, sin eambargo no se presenta la autorización del Comité de manejo de bienes para dar de baja el software.</t>
    </r>
    <r>
      <rPr>
        <b/>
        <sz val="11"/>
        <rFont val="Arial"/>
        <family val="2"/>
      </rPr>
      <t xml:space="preserve">
Por lo tanto,  no se ha dado cumplimiento a la acción establecida en el Plan de Mejoramiento quedando VENCIDA
</t>
    </r>
  </si>
  <si>
    <r>
      <rPr>
        <b/>
        <u/>
        <sz val="11"/>
        <color indexed="8"/>
        <rFont val="Calibri"/>
        <family val="2"/>
        <scheme val="minor"/>
      </rPr>
      <t xml:space="preserve">Hallazgo 8 de 2022: Revelaciones- Notas a los Estados Financieros. (A) </t>
    </r>
    <r>
      <rPr>
        <sz val="11"/>
        <color indexed="8"/>
        <rFont val="Calibri"/>
        <family val="2"/>
        <scheme val="minor"/>
      </rPr>
      <t>Debilidades en las revelaciones de las Notas explicativas de los estados financieros.</t>
    </r>
  </si>
  <si>
    <t xml:space="preserve">Debilidades en la elaboración, seguimiento, control y revisión final de las Notas a los Estados Financieros  lo cual impide reflejar el detalle </t>
  </si>
  <si>
    <t>Fortalecer la elaboración y seguimiento de las revelraciones a los estados financieros y cuentas contables</t>
  </si>
  <si>
    <t xml:space="preserve">Ampliar las revelaciones a los estados financieros  e incluir las cuentas contables 4802, 4110 y  Nota 29 de gastos.  </t>
  </si>
  <si>
    <t>Revelaciones incluidas y ampliadas</t>
  </si>
  <si>
    <r>
      <t>Acción establecida en el Plan de Mejoramiento suscrito el 12 de enero de 2024 como resultado de la auditoría realizada a la vigencia 2022.
La acción de mejora finaliza el 30 de junio de 2025
A la fecha no se ha realizado el cierre a los estados financieros vigencia 2024.</t>
    </r>
    <r>
      <rPr>
        <sz val="11"/>
        <rFont val="Arial"/>
        <family val="2"/>
      </rPr>
      <t xml:space="preserve">
</t>
    </r>
    <r>
      <rPr>
        <b/>
        <sz val="11"/>
        <rFont val="Arial"/>
        <family val="2"/>
      </rPr>
      <t xml:space="preserve">
Por lo tanto,  no se ha dado cumplimiento a la acción establecida en el Plan de Mejoramiento quedando en  AVANCE
</t>
    </r>
  </si>
  <si>
    <r>
      <rPr>
        <b/>
        <u/>
        <sz val="11"/>
        <color indexed="8"/>
        <rFont val="Calibri"/>
        <family val="2"/>
        <scheme val="minor"/>
      </rPr>
      <t>Hallazgo 9 de 2022: Constitución de reservas presupuestales (A)(D)</t>
    </r>
    <r>
      <rPr>
        <sz val="11"/>
        <color indexed="8"/>
        <rFont val="Calibri"/>
        <family val="2"/>
        <scheme val="minor"/>
      </rPr>
      <t xml:space="preserve"> La DNBC suscribió los Contratos 250 y 251 de 2022 y la OC 101321, ejecución que no se realizó dentro de los términos establecido, conllevando a la constitución de rp cuya justificación no cumple con los requisitos de “caso fortuito y/o fuerza mayor”, lo que generó una sobreestimación de las rp en $ 4.904.094.502.</t>
    </r>
  </si>
  <si>
    <t>Deficiencias en la planificación y ejecución
presupuestal, y debilidades en el proceso contractual</t>
  </si>
  <si>
    <t>Fortalecer controles en la identificación  de necesidades</t>
  </si>
  <si>
    <t>Generar el Plan Anual de Adquisiciones con las necesidades de la vigencia 2024</t>
  </si>
  <si>
    <t xml:space="preserve">Plan Anual de Adquisiciones Publicado </t>
  </si>
  <si>
    <r>
      <t xml:space="preserve">Acción establecida en el Plan de Mejoramiento suscrito el 12 de enero de 2024 como resultado de la auditoría realizada a la vigencia 2022.
</t>
    </r>
    <r>
      <rPr>
        <sz val="11"/>
        <rFont val="Arial"/>
        <family val="2"/>
      </rPr>
      <t>No se presentó evidencia de ejecución de la acción</t>
    </r>
    <r>
      <rPr>
        <b/>
        <sz val="11"/>
        <rFont val="Arial"/>
        <family val="2"/>
      </rPr>
      <t xml:space="preserve">
La acción de mejora finaliza el 31 de enero de 2024
Por lo tanto, no se dio cumplimiento a la acción establecida en el Plan de Mejoramiento quedando EN AVANCE
</t>
    </r>
  </si>
  <si>
    <t xml:space="preserve">Adelantar las acciones disciplinarias a que haya lugar. </t>
  </si>
  <si>
    <t>Acciones administrativas y/o  disciplinarias</t>
  </si>
  <si>
    <r>
      <t xml:space="preserve">Acción establecida en el Plan de Mejoramiento suscrito el 15 de enero de 2024 como resultado de la auditoria realizada a la vigencia 2022
La acción de mejora finaliza el 31 de Diciembre  de 2024
</t>
    </r>
    <r>
      <rPr>
        <sz val="11"/>
        <rFont val="Arial"/>
        <family val="2"/>
      </rPr>
      <t>Acción cumplida en el primer semestre de la vigencia 2024</t>
    </r>
    <r>
      <rPr>
        <b/>
        <sz val="11"/>
        <rFont val="Arial"/>
        <family val="2"/>
      </rPr>
      <t xml:space="preserve">
Por lo tanto, se dio cumplimiento a la acción establecida en el Plan de Mejoramiento</t>
    </r>
  </si>
  <si>
    <t>CON EFECTIVIDAD</t>
  </si>
  <si>
    <t>Realizar seguimiento mensual al cumplimiento del PAA relacionado la totalidad de las necesidades así como los cronogramas de los procesos de selección en curso, y presentarlo a la Alta Dirección y al comité de contratación para la respectiva toma de decisiones.</t>
  </si>
  <si>
    <r>
      <t xml:space="preserve">Acción establecida en el Plan de Mejoramiento suscrito el 12 de enero de 2024 como resultado de la auditoría realizada a la vigencia 2022.
La acción de mejora finaliza el 31 de enero de 2025
</t>
    </r>
    <r>
      <rPr>
        <sz val="11"/>
        <rFont val="Arial"/>
        <family val="2"/>
      </rPr>
      <t xml:space="preserve">Se presenta acta S03 Revisión y seguimiento al PAA  de fecha 21 de agosto de 2024, con participación del Gestor Contractual y el Subidrector Administrativo y Financiero.
</t>
    </r>
    <r>
      <rPr>
        <b/>
        <sz val="11"/>
        <rFont val="Arial"/>
        <family val="2"/>
      </rPr>
      <t xml:space="preserve">
Por lo tanto,  no se ha dado cumplimiento a la acción establecida en el Plan de Mejoramiento quedando en  AVANCE
</t>
    </r>
  </si>
  <si>
    <r>
      <rPr>
        <b/>
        <u/>
        <sz val="11"/>
        <color indexed="8"/>
        <rFont val="Calibri"/>
        <family val="2"/>
        <scheme val="minor"/>
      </rPr>
      <t>Hallazgo 10 de 2022: Pérdida de apropiación - Disponibilidad presupuestal para asumir compromisos. (A)(D)</t>
    </r>
    <r>
      <rPr>
        <sz val="11"/>
        <color indexed="8"/>
        <rFont val="Calibri"/>
        <family val="2"/>
        <scheme val="minor"/>
      </rPr>
      <t>La DNBC reportó 21 vacantes para el Proceso de Selección Entidades del Orden Nacional 2020-2, cuyo proceso se encontraba en ejecución en la vigencia 2022, sin embargo, no apropió ni comprometió los recursos necesarios para transferirlos a la CNSC...</t>
    </r>
  </si>
  <si>
    <t>Debilidades en el cumplimiento de los procedimientos establecidos por la entidad y deficiencias de gestión para que se realizar oportunamente la ejecución de los recursos disponibles en el rubro presupuestal Otras transferencias Distribución</t>
  </si>
  <si>
    <t>Fortalecer controles para prevenir  pérdida de apropiación</t>
  </si>
  <si>
    <t xml:space="preserve">Actualizar y socializar el  procedimiento de expedición de certificado de disponibilidad presupuestal, incluyendo política de operación sobre el tratamiento de recursos con destinación específica y su respectiva solicitud. </t>
  </si>
  <si>
    <r>
      <t xml:space="preserve">Acción establecida en el Plan de Mejoramiento suscrito el 12 de enero de 2024 como resultado de la auditoría realizada a la vigencia 2022.
</t>
    </r>
    <r>
      <rPr>
        <sz val="11"/>
        <rFont val="Arial"/>
        <family val="2"/>
      </rPr>
      <t xml:space="preserve">No se presentó evidencia de ejecución de la acción
</t>
    </r>
    <r>
      <rPr>
        <b/>
        <sz val="11"/>
        <rFont val="Arial"/>
        <family val="2"/>
      </rPr>
      <t xml:space="preserve">
La acción de mejora finaliza el 31 de marzo de 2024
Por lo tanto, no se dio cumplimiento a la acción establecida en el Plan de Mejoramiento quedando VENCIDA
</t>
    </r>
  </si>
  <si>
    <r>
      <t xml:space="preserve">Acción establecida en el Plan de Mejoramiento suscrito el 15 de enero de 2024 como resultado de la auditoria realizada a la vigencia 2022
La acción de mejora finaliza el 31 de Diciembre  de 2024
</t>
    </r>
    <r>
      <rPr>
        <sz val="11"/>
        <rFont val="Arial"/>
        <family val="2"/>
      </rPr>
      <t xml:space="preserve">Acción cumplida en el primer semestre de la vigencia 2024
</t>
    </r>
    <r>
      <rPr>
        <b/>
        <sz val="11"/>
        <rFont val="Arial"/>
        <family val="2"/>
      </rPr>
      <t xml:space="preserve">
Por lo tanto, se dio cumplimiento a la acción establecida en el Plan de Mejoramiento</t>
    </r>
  </si>
  <si>
    <r>
      <rPr>
        <b/>
        <u/>
        <sz val="11"/>
        <color indexed="8"/>
        <rFont val="Calibri"/>
        <family val="2"/>
        <scheme val="minor"/>
      </rPr>
      <t>Hallazgo 11 de 2022:Remisión de anteproyecto de presupuesto. Administrativa (A)</t>
    </r>
    <r>
      <rPr>
        <sz val="11"/>
        <color indexed="8"/>
        <rFont val="Calibri"/>
        <family val="2"/>
        <scheme val="minor"/>
      </rPr>
      <t xml:space="preserve"> La DNBC no remitió el anteproyecto de presupuesto al Ministerio de Hacienda y Crédito Público oportunamente, conforme lo establece el artículo 2.8.1.3.1 del Decreto 1068 de 2015 y la Circular Externa 003 del Ministerio de Hacienda y Crédito Público.</t>
    </r>
  </si>
  <si>
    <t>Deficiencias en la aplicación del control en el proceso de planeación presupuestal e inobservancia de los criterios establecidos en el Anexo 2 de la Circular Externa 003 de 2021, expedida por el Ministerio de Hacienda y Crédito Público</t>
  </si>
  <si>
    <t>Fortalecer planeación presupuestal de acuerdo con los criterios establecidos por Ministerio de Hacienda y Crédito Público</t>
  </si>
  <si>
    <t>Cumplir con los términos de la Circular anual emitida por el Ministerio de Hacienda y Crédito Público para la presentación del anteproyecto de presupuesto 2025</t>
  </si>
  <si>
    <t>Anteproyecto remitido</t>
  </si>
  <si>
    <t>Director General-Planeación Estratégica</t>
  </si>
  <si>
    <t>Planeación Estratégica</t>
  </si>
  <si>
    <r>
      <t xml:space="preserve">Acción establecida en el Plan de Mejoramiento suscrito el 15 de enero de 2024 como resultado de la auditoria realizada a la vigencia 2022
La acción de mejora finaliza el 30 de Junio  de 2025
</t>
    </r>
    <r>
      <rPr>
        <sz val="11"/>
        <rFont val="Arial"/>
        <family val="2"/>
      </rPr>
      <t xml:space="preserve">
Acción cumplida en el primer semestre de la vigencia 2024</t>
    </r>
    <r>
      <rPr>
        <b/>
        <sz val="11"/>
        <rFont val="Arial"/>
        <family val="2"/>
      </rPr>
      <t xml:space="preserve">
Por lo tanto, se dio cumplimiento a la acción establecida en el Plan de Mejoramiento</t>
    </r>
  </si>
  <si>
    <r>
      <rPr>
        <b/>
        <u/>
        <sz val="11"/>
        <color indexed="8"/>
        <rFont val="Calibri"/>
        <family val="2"/>
        <scheme val="minor"/>
      </rPr>
      <t xml:space="preserve">Hallazgo 12 de 2022: Remisión de informes de aportes Superintendencia Financiera. Administrativa (A) </t>
    </r>
    <r>
      <rPr>
        <sz val="11"/>
        <color indexed="8"/>
        <rFont val="Calibri"/>
        <family val="2"/>
        <scheme val="minor"/>
      </rPr>
      <t>La DNBC no remitió oportunamente los informes de aportes realizados por las aseguradoras a la Superintendencia Financiera, conforme lo establece el Artículo 10 del Decreto 527 de 2013.</t>
    </r>
  </si>
  <si>
    <t>Deficiencias en la aplicación de los controles para cumplir con el envío oportuno de los reportes a las entidades correspondientes e
inoportunidad en los reportes.</t>
  </si>
  <si>
    <t>Fortalecer aplicación de controles reportando oportunamente informe a las entidades correspondientes</t>
  </si>
  <si>
    <t xml:space="preserve">Reportar semestralmente a  la Superintendencia Financiera los  informes de aportes realizados por las aseguradoras, a más tardar el 20 de julio y el 20 de enero. </t>
  </si>
  <si>
    <t>Reportes</t>
  </si>
  <si>
    <r>
      <t xml:space="preserve">Acción establecida en el Plan de Mejoramiento suscrito el 15 de enero de 2024 como resultado de la auditoria realizada a la vigencia 2022
La acción de mejora finaliza el 28 de febrero  de 2025
</t>
    </r>
    <r>
      <rPr>
        <sz val="11"/>
        <rFont val="Arial"/>
        <family val="2"/>
      </rPr>
      <t xml:space="preserve">
No se presentó evidencia de ejecución de la acción
</t>
    </r>
    <r>
      <rPr>
        <b/>
        <sz val="11"/>
        <rFont val="Arial"/>
        <family val="2"/>
      </rPr>
      <t>Por lo tanto, se ha dado cumplimiento a la acción establecida en el Plan de Mejoramiento, quedando en AVANCE</t>
    </r>
  </si>
  <si>
    <r>
      <rPr>
        <b/>
        <u/>
        <sz val="11"/>
        <color indexed="8"/>
        <rFont val="Calibri"/>
        <family val="2"/>
        <scheme val="minor"/>
      </rPr>
      <t>Hallazgo 13 de 2022: Registro Usos Presupuestales. Administrativa (A) con presunta incidencia disciplinaria (D).</t>
    </r>
    <r>
      <rPr>
        <sz val="11"/>
        <color indexed="8"/>
        <rFont val="Calibri"/>
        <family val="2"/>
        <scheme val="minor"/>
      </rPr>
      <t xml:space="preserve"> La DNBC apropió y comprometió recursos en el rubro de funcionamiento A-02-02-02-005-004 - SERVICIOS DE CONSTRUCCIÓN, para atender compromisos relacionados con el proyecto de inversión “Fortalecimiento de los Cuerpos de Bomberos, Nacional” por $ 148.658.985.</t>
    </r>
  </si>
  <si>
    <t xml:space="preserve"> Deficiencias en las actividades de control interno para el registro y clasificación de los usos presupuestales en la ejecución presupuestal de
gastos de la DNBC, lo que genera que la información no refleje la realidad
presupuestal de la entidad</t>
  </si>
  <si>
    <t>Generar control y seguimiento en los registros de los usos presupuestales</t>
  </si>
  <si>
    <t>Realizar cruces de informacion entre Presupuesto y Contabilidad para determinar los Usos Presupuestales que afecten las obligaciones.</t>
  </si>
  <si>
    <t xml:space="preserve">Registros SIIF </t>
  </si>
  <si>
    <r>
      <t xml:space="preserve">Acción establecida en el Plan de Mejoramiento suscrito el 15 de enero de 2024 como resultado de la auditoria realizada a la vigencia 2022
La acción de mejora finaliza el 31 de diciembre de 2024
</t>
    </r>
    <r>
      <rPr>
        <sz val="11"/>
        <rFont val="Arial"/>
        <family val="2"/>
      </rPr>
      <t xml:space="preserve">
No se presentó evidencia de ejecución de la acción
</t>
    </r>
    <r>
      <rPr>
        <b/>
        <sz val="11"/>
        <rFont val="Arial"/>
        <family val="2"/>
      </rPr>
      <t>Por lo tanto, se ha dado cumplimiento a la acción establecida en el Plan de Mejoramiento, quedando en VENCIDA</t>
    </r>
  </si>
  <si>
    <r>
      <rPr>
        <b/>
        <u/>
        <sz val="11"/>
        <color indexed="8"/>
        <rFont val="Calibri"/>
        <family val="2"/>
        <scheme val="minor"/>
      </rPr>
      <t>Hallazgo 14 de 2022: Traslado de rendimientos financieros. (A) (D)</t>
    </r>
    <r>
      <rPr>
        <sz val="11"/>
        <color indexed="8"/>
        <rFont val="Calibri"/>
        <family val="2"/>
        <scheme val="minor"/>
      </rPr>
      <t xml:space="preserve"> Los rendimientos financieros generados por los recursos transferidos por la DNBC a los Municipios de La Argentina y Coveñas para el desarrollo de los Convenios 190 y 193 de 2021, respectivamente, no se reintegraron oportunamente a la DGC y del Tesoro Nacional</t>
    </r>
  </si>
  <si>
    <t>Deficiencias de control y de la gestión adelantada por parte de la supervisión e interventoría, para el cumplimiento sobre el traslado de los recursos, conforme se encuentra establecido en la normatividad. Asimismo, denota debilidades en la ejecución de los Convenios 190 y 193 de 2021.</t>
  </si>
  <si>
    <t>Ajustar control respecto del cumplimiento de los traslados de rendimientos financieros</t>
  </si>
  <si>
    <t>Designar apoyo a la supervisión  en los convenios interadministrativos para la construcción en las estaciones de los cuerpos de bomberos</t>
  </si>
  <si>
    <t>Apoyo a la supervisión designados</t>
  </si>
  <si>
    <r>
      <t xml:space="preserve">Acción establecida en el Plan de Mejoramiento suscrito el 15 de enero de 2024 como resultado de la auditoria realizada a la vigencia 2022
La acción de mejora finaliza el 28 de febrero de 2024
</t>
    </r>
    <r>
      <rPr>
        <sz val="11"/>
        <rFont val="Arial"/>
        <family val="2"/>
      </rPr>
      <t xml:space="preserve">
No se presentó evidencia de ejecución de la acción</t>
    </r>
    <r>
      <rPr>
        <b/>
        <sz val="11"/>
        <rFont val="Arial"/>
        <family val="2"/>
      </rPr>
      <t xml:space="preserve">
Por lo tanto, no se dio cumplimiento a la acción establecida en el Plan de Mejoramiento quedando VENCIDA</t>
    </r>
  </si>
  <si>
    <t>Fortalecer controles para el traslado de rendimientos financieros</t>
  </si>
  <si>
    <t>Remitir mensualmente oficios a los entes territoriales (cuerpo de bomberos) solicitando el traslado de los rendimientos financieros al igual que el  extracto bancario de soporte.</t>
  </si>
  <si>
    <t>Oficios remidorio y  remitidos</t>
  </si>
  <si>
    <r>
      <t xml:space="preserve">Acción establecida en el Plan de Mejoramiento suscrito el 15 de enero de 2024 como resultado de la auditoria realizada a la vigencia 2022
La acción de mejora finaliza el 31 de Diciembre  de 2024
</t>
    </r>
    <r>
      <rPr>
        <sz val="11"/>
        <rFont val="Arial"/>
        <family val="2"/>
      </rPr>
      <t xml:space="preserve">No se presentó evidencia de ejecución de la acción
</t>
    </r>
    <r>
      <rPr>
        <b/>
        <sz val="11"/>
        <rFont val="Arial"/>
        <family val="2"/>
      </rPr>
      <t>Por lo tanto,  no se ha dado cumplimiento a la acción establecida en el Plan de Mejoramiento quedando VENCIDA</t>
    </r>
  </si>
  <si>
    <t>Realizar el pago a los entes territoriales (cuerpo de bomberos)  que previamente han remitido traslado de rendimientos financieros.</t>
  </si>
  <si>
    <t>Reporte de la transferencia de rendimientos financieros como anexo a la solicitud de pago</t>
  </si>
  <si>
    <t>Hallazgo 15 de 2022: Construcción del acceso peatonal y de movilidad reducida, Convenio 193 del 2021 y Contrato de Obra COV-LP-092-2022, derivado del Convenio 193 de 2021 para la construcción de la estación de bomberos en el municipio de Coveñas Sucre.(A)(D)</t>
  </si>
  <si>
    <t>Deficiencias de interventoría y supervisión, en contravía de los estipulado en los artículos 83 y 84 de la Ley 1474 de 2011 y artículo 38 de la Ley 1952 de 2019 y
demás normas citadas</t>
  </si>
  <si>
    <t>Remitir comunicados a los contratistas e interventor</t>
  </si>
  <si>
    <t xml:space="preserve">Realizar oficios a los contratistas y al interventor para el cumplimiento de lo estipulado en los estudios y diseños </t>
  </si>
  <si>
    <t>Subdirección Estratégica y de Coordinación Bomberil-Fortalecimiento Bomberil</t>
  </si>
  <si>
    <r>
      <t xml:space="preserve">Acción establecida en el Plan de Mejoramiento suscrito el 15 de enero de 2024 como resultado de la auditoria realizada a la vigencia 2022
La acción de mejora finaliza el 28 de febrero de 2024
</t>
    </r>
    <r>
      <rPr>
        <sz val="11"/>
        <rFont val="Arial"/>
        <family val="2"/>
      </rPr>
      <t xml:space="preserve">
No se presentó evidencia de ejecución de la acción
</t>
    </r>
    <r>
      <rPr>
        <b/>
        <sz val="11"/>
        <rFont val="Arial"/>
        <family val="2"/>
      </rPr>
      <t xml:space="preserve">
Por lo tanto, no se dio cumplimiento a la acción establecida en el Plan de Mejoramiento quedando VENCIDA</t>
    </r>
  </si>
  <si>
    <r>
      <rPr>
        <b/>
        <u/>
        <sz val="11"/>
        <color indexed="8"/>
        <rFont val="Calibri"/>
        <family val="2"/>
        <scheme val="minor"/>
      </rPr>
      <t>Hallazgo 16 de 2022: Convenio 186 -2021 y Contrato de Obra Pública 1244 -2023 derivado del Convenio 186 de 2021, Diseños e Ítems no Previstos (A)(D</t>
    </r>
    <r>
      <rPr>
        <sz val="11"/>
        <color indexed="8"/>
        <rFont val="Calibri"/>
        <family val="2"/>
        <scheme val="minor"/>
      </rPr>
      <t xml:space="preserve">) Dentro del objeto contractual del Contrato de Obra 1244 de 2023, derivado del Convenio Interadministrativo 186 de 2021, suscrito por un valor inicial de $1.287.268.964, y adicionado en $298.329.917 mediante Otrosí 1 del 4/10/20231
</t>
    </r>
  </si>
  <si>
    <t>Fallas  en la Gestión Efectiva de la Supervisión por parte de la Dirección Nacional de Bomberos, para velar por el cumplimiento del contrato de Obra y lo establecido en los Estudios y Diseños del Proyecto. Deficiencias en la ejecución de los convenios y contratos citados.</t>
  </si>
  <si>
    <t>Remitir comunicado a la Contraloría General de la República respecto del traslado del hallazgo</t>
  </si>
  <si>
    <t xml:space="preserve">Solicitar a la Contraloría General de la República dar traslado del hallazgo al Municipio Bello Antioquia, por ser de su competencia. </t>
  </si>
  <si>
    <t>Oficio de solicitud de traslado</t>
  </si>
  <si>
    <t>Dirección-Planeación Estratégica</t>
  </si>
  <si>
    <r>
      <t xml:space="preserve">Acción establecida en el Plan de Mejoramiento suscrito el 15 de enero de 2024 como resultado de la auditoria realizada a la vigencia 2022
La acción de mejora finaliza el 31 de Diciembre  de 2024
</t>
    </r>
    <r>
      <rPr>
        <sz val="11"/>
        <rFont val="Arial"/>
        <family val="2"/>
      </rPr>
      <t xml:space="preserve">
Acción cumplida en el primer semestre de la vigencia 2024
</t>
    </r>
    <r>
      <rPr>
        <b/>
        <sz val="11"/>
        <rFont val="Arial"/>
        <family val="2"/>
      </rPr>
      <t xml:space="preserve">
Por lo tanto, se dio cumplimiento a la acción establecida en el Plan de Mejoramiento</t>
    </r>
  </si>
  <si>
    <t>Hallazgo 17 de 2022: Construcción del acceso peatonal y de movilidad reducida, Convenio 190 del 2021 y Contrato de Obra 004 de 2022, para la construcción de la estación de bomberos en el municipio de La Argentina-Huila. (A)(D)</t>
  </si>
  <si>
    <t>Fallas de DNBC, de interventoría y supervisión en la observancia y aplicación de las normas técnicas de construcción, en la ejecución del convenio para le construcción de la estación de bomberos, generando limitación
de seguridad al acceso a la población para acceso peatonal</t>
  </si>
  <si>
    <r>
      <t xml:space="preserve">Acción establecida en el Plan de Mejoramiento suscrito el 15 de enero de 2024 como resultado de la auditoria realizada a la vigencia 2022
La acción de mejora finaliza el 28 de febrero de 2024
</t>
    </r>
    <r>
      <rPr>
        <sz val="11"/>
        <rFont val="Arial"/>
        <family val="2"/>
      </rPr>
      <t>No se presentó evidencia de ejecución de la acción</t>
    </r>
    <r>
      <rPr>
        <b/>
        <sz val="11"/>
        <rFont val="Arial"/>
        <family val="2"/>
      </rPr>
      <t xml:space="preserve">
Por lo tanto, no se dio cumplimiento a la acción establecida en el Plan de Mejoramiento quedando VENCIDA
</t>
    </r>
  </si>
  <si>
    <r>
      <rPr>
        <b/>
        <u/>
        <sz val="11"/>
        <color indexed="8"/>
        <rFont val="Calibri"/>
        <family val="2"/>
        <scheme val="minor"/>
      </rPr>
      <t>Hallazgo 18 de 2022: Construcción del acceso peatonal y de movilidad reducida, Convenio 192 del 2021 y Contrato de Obra 1008-COP-001-2022, para la construcción de la estación de bomberos en el municipio de Guarne Antioquia. Administrativa (A) con presunta Incidencia disciplinaria (D)</t>
    </r>
    <r>
      <rPr>
        <sz val="11"/>
        <color indexed="8"/>
        <rFont val="Calibri"/>
        <family val="2"/>
        <scheme val="minor"/>
      </rPr>
      <t>.En los estudios y diseños iniciales y definitivos no se contempló el acceso peatonal</t>
    </r>
  </si>
  <si>
    <t>Deficiencias de la DNBC en seguimiento y control para la ejecución del proyecto e
inoportuna toma de acciones.</t>
  </si>
  <si>
    <r>
      <t xml:space="preserve">Acción establecida en el Plan de Mejoramiento suscrito el 15 de enero de 2024 como resultado de la auditoria realizada a la vigencia 2022
La acción de mejora finaliza el 28 de febrero de 2024
</t>
    </r>
    <r>
      <rPr>
        <sz val="11"/>
        <rFont val="Arial"/>
        <family val="2"/>
      </rPr>
      <t xml:space="preserve">
No se presentó evidencia de ejecución de la acción</t>
    </r>
    <r>
      <rPr>
        <b/>
        <sz val="11"/>
        <rFont val="Arial"/>
        <family val="2"/>
      </rPr>
      <t xml:space="preserve">
Por lo tanto, no se dio cumplimiento a la acción establecida en el Plan de Mejoramiento quedando VENCIDA
</t>
    </r>
  </si>
  <si>
    <r>
      <t xml:space="preserve">Acción establecida en el Plan de Mejoramiento suscrito el 15 de enero de 2024 como resultado de la auditoria realizada a la vigencia 2022
La acción de mejora finaliza el 31 de Diciembre  de 2024
</t>
    </r>
    <r>
      <rPr>
        <sz val="11"/>
        <rFont val="Arial"/>
        <family val="2"/>
      </rPr>
      <t>Acción cumplida en el primer semestre de la vigencia 2024.</t>
    </r>
    <r>
      <rPr>
        <b/>
        <sz val="11"/>
        <rFont val="Arial"/>
        <family val="2"/>
      </rPr>
      <t xml:space="preserve">
Por lo tanto, se dio cumplimiento a la acción establecida en el Plan de Mejoramiento</t>
    </r>
  </si>
  <si>
    <r>
      <rPr>
        <b/>
        <u/>
        <sz val="11"/>
        <color indexed="8"/>
        <rFont val="Calibri"/>
        <family val="2"/>
        <scheme val="minor"/>
      </rPr>
      <t>Hallazgo 19 de 2022: Construcción del acceso peatonal y de movilidad reducida, Convenio 175 del 2021 y Contrato de Obra 135 de 2022, para la construcción de la estación de bomberos en el municipio de Mitú Vaupés. Administrativa (A) con presunta Incidencia disciplinaria (D)</t>
    </r>
    <r>
      <rPr>
        <sz val="11"/>
        <color indexed="8"/>
        <rFont val="Calibri"/>
        <family val="2"/>
        <scheme val="minor"/>
      </rPr>
      <t>..En los estudios y diseños iniciales y definitivos no se contempló el acceso peatonal</t>
    </r>
  </si>
  <si>
    <t>Debilidades de control y deficiencias de la interventoría
y supervisión, en el seguimiento de la ejecución contractual, así como por la
inobservancia, entre otras, de las normas técnicas de construcción, relacionadas
con la accesibilidad al medio físico, que establecen los estándares que deben
seguir las entidades de la Administración Pública,</t>
  </si>
  <si>
    <r>
      <t xml:space="preserve">Acción establecida en el Plan de Mejoramiento suscrito el 15 de enero de 2024 como resultado de la auditoria realizada a la vigencia 2022
La acción de mejora finaliza el 28 de febrero de 2024
</t>
    </r>
    <r>
      <rPr>
        <sz val="11"/>
        <rFont val="Arial"/>
        <family val="2"/>
      </rPr>
      <t xml:space="preserve">No se presentó evidencia de ejecución de la acción
</t>
    </r>
    <r>
      <rPr>
        <b/>
        <sz val="11"/>
        <rFont val="Arial"/>
        <family val="2"/>
      </rPr>
      <t xml:space="preserve">
Por lo tanto, no se dio cumplimiento a la acción establecida en el Plan de Mejoramiento quedando VENCIDA
</t>
    </r>
  </si>
  <si>
    <r>
      <rPr>
        <b/>
        <u/>
        <sz val="11"/>
        <color indexed="8"/>
        <rFont val="Calibri"/>
        <family val="2"/>
        <scheme val="minor"/>
      </rPr>
      <t>Hallazgo 20 de 2022: Modificaciones del Contrato 178 de 2021. (A) (D)</t>
    </r>
    <r>
      <rPr>
        <sz val="11"/>
        <color indexed="8"/>
        <rFont val="Calibri"/>
        <family val="2"/>
        <scheme val="minor"/>
      </rPr>
      <t>. Se observan deficiencias en la planeación y ejecución que conllevaron a que se realizaran (8) modificaciones contractuales, donde se prorroga tanto en tiempo de ejecución como en valor…</t>
    </r>
  </si>
  <si>
    <t xml:space="preserve">Deficiencias en el ejercicio supervisor del Contrato 178 de 2021, por falta de gestión
en la ejecución, falta de planeación </t>
  </si>
  <si>
    <t>Fortalecer control respecto de modificaciones contractuales</t>
  </si>
  <si>
    <t>Actualizar manual de contratación incluyendo la obligatoriedad por parte del área solicitante de justificar la modificación técnica, jurídica y económicamente de los contratos y/o convenios</t>
  </si>
  <si>
    <r>
      <t xml:space="preserve">Acción establecida en el Plan de Mejoramiento suscrito el 15 de enero de 2024 como resultado de la auditoria realizada a la vigencia 2022
La acción de mejora finaliza el 30 de marzo de 2024
</t>
    </r>
    <r>
      <rPr>
        <sz val="11"/>
        <rFont val="Arial"/>
        <family val="2"/>
      </rPr>
      <t xml:space="preserve">No se presentó evidencia de ejecución de la acción
</t>
    </r>
    <r>
      <rPr>
        <b/>
        <sz val="11"/>
        <rFont val="Arial"/>
        <family val="2"/>
      </rPr>
      <t xml:space="preserve">
Por lo tanto, no se dio cumplimiento a la acción establecida en el Plan de Mejoramiento quedando VENCIDA
</t>
    </r>
  </si>
  <si>
    <r>
      <t xml:space="preserve">Acción establecida en el Plan de Mejoramiento suscrito el 15 de enero de 2024 como resultado de la auditoria realizada a la vigencia 2022
La acción de mejora finaliza el 31 de Diciembre  de 2024
</t>
    </r>
    <r>
      <rPr>
        <sz val="11"/>
        <rFont val="Arial"/>
        <family val="2"/>
      </rPr>
      <t xml:space="preserve">Acción cumplida en el primer semestre de la vigencia 2024.
</t>
    </r>
    <r>
      <rPr>
        <b/>
        <sz val="11"/>
        <rFont val="Arial"/>
        <family val="2"/>
      </rPr>
      <t xml:space="preserve">
Por lo tanto, se dio cumplimiento a la acción establecida en el Plan de Mejoramiento</t>
    </r>
  </si>
  <si>
    <r>
      <t xml:space="preserve">Hallazgo No. 01 de 2020 Entrega kit de bioseguridad, Contratos 188 y 213 de 2020. Administrativo con presunta incidencia disciplinaria y para indagación
preliminar. (A-D-IP)
</t>
    </r>
    <r>
      <rPr>
        <sz val="11"/>
        <color indexed="8"/>
        <rFont val="Arial"/>
        <family val="2"/>
      </rPr>
      <t xml:space="preserve">
Entrega de los bienes y/o servicios adquiridos a los diferentes cuerpos de Bomberos del PAIS, sin las respectivas actas de entrega. Diferencias en  56 termómetros infrarrojos entre la cantidad total adquirida y el total entregados a los cuerpos de bomberos.
</t>
    </r>
    <r>
      <rPr>
        <b/>
        <sz val="11"/>
        <color rgb="FF000000"/>
        <rFont val="Arial"/>
        <family val="2"/>
      </rPr>
      <t xml:space="preserve">Acción reformulada en el Plan de Mejoramiento suscrito el 26 de Diciembre de 2022; por cuanto, no fue Cerrado el Hallazgo por parte de la CGR  en la  Auditoría Financiera realizada a la vigencia 2021. 
Acción reemplanteada CGR, visita realizada en la vogencia 2023 a la vigencia 2022. Acción incorporada en el nuevo plan de mejoramiento suscrito 12 de enero de 2024
</t>
    </r>
    <r>
      <rPr>
        <b/>
        <u/>
        <sz val="11"/>
        <color rgb="FF000000"/>
        <rFont val="Arial"/>
        <family val="2"/>
      </rPr>
      <t xml:space="preserve">
</t>
    </r>
  </si>
  <si>
    <t>Gestión Administrativa-Almacén</t>
  </si>
  <si>
    <r>
      <t xml:space="preserve">Acción establecida en el Plan de Mejoramiento suscrito el 15 de enero de 2024 como resultado de la auditoria realizada a la vigencia 2022
La acción de mejora finaliza el 31 de marzo de 2024
</t>
    </r>
    <r>
      <rPr>
        <sz val="11"/>
        <rFont val="Arial"/>
        <family val="2"/>
      </rPr>
      <t xml:space="preserve">
El día 31  de mayo de 2024, se solicitó a la Subdirección Administrativa y Financiera por medio de correo y archivo excel adjunto la adquisición de un sofware de Inventarios, de igual forma  se anexa una propuesta comercial para la adquisición del sofware con los requerimientos. Sin embargo, al 31 de diciembre de 2024, el sofwarre no fue adquirido ni se dió solución al Hallazgo en mención.
</t>
    </r>
    <r>
      <rPr>
        <b/>
        <sz val="11"/>
        <rFont val="Arial"/>
        <family val="2"/>
      </rPr>
      <t xml:space="preserve">
Por lo tanto, la acción de mejora establecida en el Plan de Mejoramiento no posee efectividad
</t>
    </r>
  </si>
  <si>
    <r>
      <t xml:space="preserve">Hallazgo No. 01 de 2020 Entrega kit de bioseguridad, Contratos 188 y 213 de 2020. Administrativo con presunta incidencia disciplinaria y para indagación
preliminar. (A-D-IP)
</t>
    </r>
    <r>
      <rPr>
        <sz val="11"/>
        <color indexed="8"/>
        <rFont val="Arial"/>
        <family val="2"/>
      </rPr>
      <t xml:space="preserve">
Entrega de los bienes y/o servicios adquiridos a los diferentes cuerpos de Bomberos del PAIS, sin las respectivas actas de entrega. Diferencias en  56 termómetros infrarrojos entre la cantidad total adquirida y el total entregados a los cuerpos de bomberos.
</t>
    </r>
    <r>
      <rPr>
        <b/>
        <sz val="11"/>
        <color rgb="FF000000"/>
        <rFont val="Arial"/>
        <family val="2"/>
      </rPr>
      <t xml:space="preserve">
Acción reformulada en el Plan de Mejoramiento suscrito el 26 de Diciembre de 2022; por cuanto, no fue Cerrado el Hallazgo por parte de la CGR  en la  Auditoría Financiera realizada a la vigencia 2021. 
Acción reemplanteada CGR, visita realizada en la vogencia 2023 a la vigencia 2022. Acción incorporada en el nuevo plan de mejoramiento suscrito 12 de enero de 2024</t>
    </r>
    <r>
      <rPr>
        <b/>
        <u/>
        <sz val="11"/>
        <color indexed="8"/>
        <rFont val="Arial"/>
        <family val="2"/>
      </rPr>
      <t xml:space="preserve">
</t>
    </r>
  </si>
  <si>
    <t>Ajustar y parametrizar la base de datos donde se lleva el registro de entradas y salidas de inventario</t>
  </si>
  <si>
    <t>Base de datos parametrizada</t>
  </si>
  <si>
    <r>
      <t xml:space="preserve">Acción establecida en el Plan de Mejoramiento suscrito el 15 de enero de 2024 como resultado de la auditoria realizada a la vigencia 2022
La acción de mejora finaliza el 31 de marzo de 2024
</t>
    </r>
    <r>
      <rPr>
        <sz val="11"/>
        <rFont val="Arial"/>
        <family val="2"/>
      </rPr>
      <t xml:space="preserve">
No se presentó evidencia de ejecución de la acción
</t>
    </r>
    <r>
      <rPr>
        <b/>
        <sz val="11"/>
        <rFont val="Arial"/>
        <family val="2"/>
      </rPr>
      <t xml:space="preserve">
Por lo tanto, no se dio cumplimiento a la acción establecida en el Plan de Mejoramiento quedando VENCIDA
</t>
    </r>
  </si>
  <si>
    <r>
      <t xml:space="preserve">Hallazgo No. 01 de 2020 Entrega kit de bioseguridad, Contratos 188 y 213 de 2020. Administrativo con presunta incidencia disciplinaria y para indagación
preliminar. (A-D-IP)
</t>
    </r>
    <r>
      <rPr>
        <sz val="11"/>
        <color indexed="8"/>
        <rFont val="Arial"/>
        <family val="2"/>
      </rPr>
      <t xml:space="preserve">
Entrega de los bienes y/o servicios adquiridos a los diferentes cuerpos de Bomberos del PAIS, sin las respectivas actas de entrega. Diferencias en  56 termómetros infrarrojos entre la cantidad total adquirida y el total entregados a los cuerpos de bomberos.
</t>
    </r>
    <r>
      <rPr>
        <b/>
        <u/>
        <sz val="11"/>
        <color indexed="8"/>
        <rFont val="Arial"/>
        <family val="2"/>
      </rPr>
      <t xml:space="preserve">
Acción reformulada en el Plan de Mejoramiento suscrito el 26 de Diciembre de 2022; por cuanto, no fue Cerrado el Hallazgo por parte de la CGR  en la  Auditoría Financiera realizada a la vigencia 2021. 
Acción reemplanteada CGR, visita realizada en la vogencia 2023 a la vigencia 2022. Acción incorporada en el nuevo plan de mejoramiento suscrito 12 de enero de 2024</t>
    </r>
  </si>
  <si>
    <r>
      <t xml:space="preserve">Acción establecida en el Plan de Mejoramiento suscrito el 15 de enero de 2024 como resultado de la auditoria realizada a la vigencia 2022
La acción de mejora finaliza el 31 de diciembre de 2024
</t>
    </r>
    <r>
      <rPr>
        <sz val="11"/>
        <rFont val="Arial"/>
        <family val="2"/>
      </rPr>
      <t>Se evidencia las entradas al almacen 002-24, 003-24, 004, 005-24, 006-24, 007-24,  008-24, 009-24, 010-24, 011-24, 012 -24, 013-24, 014-24, 015-24, 016-24 pero no se presenta la  factura para las entradas 003-24, 004-24, 015-24, 016-24 y no se presenta la remisión de la copia de la misma a la Subdirección de Coordinación bomberil para realizar las Resoluciones de Adjudicación</t>
    </r>
    <r>
      <rPr>
        <b/>
        <sz val="11"/>
        <rFont val="Arial"/>
        <family val="2"/>
      </rPr>
      <t xml:space="preserve">
</t>
    </r>
    <r>
      <rPr>
        <sz val="11"/>
        <rFont val="Arial"/>
        <family val="2"/>
      </rPr>
      <t xml:space="preserve">
</t>
    </r>
    <r>
      <rPr>
        <b/>
        <sz val="11"/>
        <rFont val="Arial"/>
        <family val="2"/>
      </rPr>
      <t>Por lo tanto,  no se ha dado cumplimiento a la acción establecida en el Plan de Mejoramiento quedando VENCIDA</t>
    </r>
  </si>
  <si>
    <r>
      <t xml:space="preserve">Acción establecida en el Plan de Mejoramiento suscrito el 15 de enero de 2024 como resultado de la auditoria realizada a la vigencia 2022
La acción de mejora finaliza el 31 de diciembre de 2024
</t>
    </r>
    <r>
      <rPr>
        <sz val="11"/>
        <rFont val="Arial"/>
        <family val="2"/>
      </rPr>
      <t xml:space="preserve">Se cargaron evidencias de las salidas de almacen  004 a 21, 1400 a 1497, de 1499 a 1509, de 1511 a 1521, de 1523 a 1536, de 1528 a 1533, 1535, de 1537 a 1542, de 1544 a 1545, de 1547 a 1575 y de 1578 a 1611 corresponden al   primer semestre de 2024.
Para el segundo semestre se presentan las salidas de almacen: 1625 a 1649 para los CB de Tolima, 1651 a 1673 para los CB de Hula, 1674 a 1678 de los CB de Cauca, 1689 a 1711 de los CB Valle del Cauca, 1712 a 1735 de los CB Cundinamarca, 1736 a 1752 Unidades de intervención rápida, 1753 a 1766 de los CB Narño, 1767 a 1777 de los CB Norte de Santander, 1778 a 1795 de los CB Bolivar, 1796 a 1807 y 1820 de los CB Magdalena, 1808 a 1819 de los CB Atlantico, 1821 a 1825 de los CB Arauca, 1849 a 1869 de los CB Boyacá, 1849 a 1869 de los CB Santander, 1870 a 1894 de los CB Antioquia, 1895 a 1906 de los CB Putumayo, 1907 a 1922 de los CB Meta, 1923 a 1933 de los CB Caqueta, 1934 a 1947 de los CB Choco, 1948 a 1958 de los CB Casanare, 1959 a 1972 de los CB Risaralda, 1973 a 1981 de los CB Caldas, 1982 a 1997 de los CB Quindio, 1998 a 2006 de los CB Sucre, 2007 a 2017 de los CB Cordoba, 2018 a 2021 de los CB Guaviare, 2025 a 2038 de los CB Cesar, 2039 a 2048 de los CB La Guajira, 1869 a 1958 y 2024 corresponde a Bauer, 2049 a 2056 de los CB ISan Andrés y Providencia
Aunque se presentan las salidas, estas no hacen referencia a la resolución de adjudicación
</t>
    </r>
    <r>
      <rPr>
        <b/>
        <sz val="11"/>
        <rFont val="Arial"/>
        <family val="2"/>
      </rPr>
      <t xml:space="preserve">
Por lo tanto,  no se ha dado cumplimiento a la acción establecida en el Plan de Mejoramiento quedando VENCIDA</t>
    </r>
  </si>
  <si>
    <r>
      <t xml:space="preserve">Hallazgo No. 02 de 2020. Gestión contractual contratación directa urgencia manifiesta - contratos 188, 189 y 213 de 2020, con presunta incidencia disciplinaria.
</t>
    </r>
    <r>
      <rPr>
        <sz val="11"/>
        <color indexed="8"/>
        <rFont val="Arial"/>
        <family val="2"/>
      </rPr>
      <t xml:space="preserve">
No se evidencia la descripción de criterios financieros, legales y económicos  en la justificación técnica, así como los  análisis de precios no poseen fecha de elaboración, ni firma. Se evidenciaron deficiencias en la supervisión de los contratos. No se está dando  cumpliendo  a los procedimientos administrativos, Procedimiento PC-AD-01 Gestión de Bienes, Procedimiento PC-GF-10 Registro de obligaciones, Procedimiento PC-GF-11 Elaborar órdenes de pago y Procedimiento PC-GF-10 Central de cuentas.
</t>
    </r>
    <r>
      <rPr>
        <b/>
        <u/>
        <sz val="11"/>
        <color indexed="8"/>
        <rFont val="Arial"/>
        <family val="2"/>
      </rPr>
      <t xml:space="preserve">
Acción reformulada en el Plan de Mejoramiento suscrito el 26 de Diciembre de 2022; por cuanto, no fue Cerrado el Hallazgo por parte de la CGR  en la  Auditoría Financiera realizada a la vigencia 2021. 
Acción reemplanteada CGR, visita realizada en la vogencia 2023 a la vigencia 2022. Acción incorporada en el nuevo plan de mejoramiento suscrito 12 de enero de 2024</t>
    </r>
  </si>
  <si>
    <t>Actualización del Manual de supervisión incluyendo formatos necesarios para el seguimiento de entrega de bienes y central de pagos</t>
  </si>
  <si>
    <r>
      <t xml:space="preserve">Acción establecida en el Plan de Mejoramiento suscrito el 15 de enero de 2024 como resultado de la auditoria realizada a la vigencia 2022
La acción de mejora finaliza el 31 de diciembre de 2024
</t>
    </r>
    <r>
      <rPr>
        <sz val="11"/>
        <rFont val="Arial"/>
        <family val="2"/>
      </rPr>
      <t xml:space="preserve">
Se presenta borrador de Manual de supervisión.</t>
    </r>
    <r>
      <rPr>
        <b/>
        <sz val="11"/>
        <rFont val="Arial"/>
        <family val="2"/>
      </rPr>
      <t xml:space="preserve">
</t>
    </r>
    <r>
      <rPr>
        <sz val="11"/>
        <rFont val="Arial"/>
        <family val="2"/>
      </rPr>
      <t xml:space="preserve">
</t>
    </r>
    <r>
      <rPr>
        <b/>
        <sz val="11"/>
        <rFont val="Arial"/>
        <family val="2"/>
      </rPr>
      <t>Por lo tanto, no se ha dado  cumplimiento a la acción establecida en el Plan de Mejoramiento, quedando VENCIDA</t>
    </r>
  </si>
  <si>
    <t xml:space="preserve">Taller de socialización semestral del Manual de Supervisión </t>
  </si>
  <si>
    <r>
      <t xml:space="preserve">Acción establecida en el Plan de Mejoramiento suscrito el 15 de enero de 2024 como resultado de la auditoria realizada a la vigencia 2022
La acción de mejora finaliza el 31 de diciembre de 2024
</t>
    </r>
    <r>
      <rPr>
        <sz val="11"/>
        <rFont val="Arial"/>
        <family val="2"/>
      </rPr>
      <t>No se presenta evidencia de la ejecución de la acción.</t>
    </r>
    <r>
      <rPr>
        <b/>
        <sz val="11"/>
        <rFont val="Arial"/>
        <family val="2"/>
      </rPr>
      <t xml:space="preserve">
</t>
    </r>
    <r>
      <rPr>
        <sz val="11"/>
        <rFont val="Arial"/>
        <family val="2"/>
      </rPr>
      <t xml:space="preserve">
</t>
    </r>
    <r>
      <rPr>
        <b/>
        <sz val="11"/>
        <rFont val="Arial"/>
        <family val="2"/>
      </rPr>
      <t>Por lo tanto,  no se ha dado cumplimiento a la acción establecida en el Plan de Mejoramiento quedando VENCIDA</t>
    </r>
  </si>
  <si>
    <r>
      <t xml:space="preserve">Acción establecida en el Plan de Mejoramiento suscrito el 15 de enero de 2024 como resultado de la auditoria realizada a la vigencia 2022
La acción de mejora finaliza el 31 de marzo de 2024
</t>
    </r>
    <r>
      <rPr>
        <sz val="11"/>
        <rFont val="Arial"/>
        <family val="2"/>
      </rPr>
      <t xml:space="preserve">
No se presenta evidencia de la ejecución de la acción.</t>
    </r>
    <r>
      <rPr>
        <b/>
        <sz val="11"/>
        <rFont val="Arial"/>
        <family val="2"/>
      </rPr>
      <t xml:space="preserve">
Por lo tanto, no se dio cumplimiento a la acción establecida en el Plan de Mejoramiento quedando VENCIDA
</t>
    </r>
  </si>
  <si>
    <r>
      <t xml:space="preserve">Acción establecida en el Plan de Mejoramiento suscrito el 15 de enero de 2024 como resultado de la auditoria realizada a la vigencia 2022
La acción de mejora finaliza el 31 de diciembre de 2024
</t>
    </r>
    <r>
      <rPr>
        <sz val="11"/>
        <rFont val="Arial"/>
        <family val="2"/>
      </rPr>
      <t xml:space="preserve">No se presenta evidencia de la ejecución de la acción.
</t>
    </r>
    <r>
      <rPr>
        <b/>
        <sz val="11"/>
        <rFont val="Arial"/>
        <family val="2"/>
      </rPr>
      <t>Por lo tanto,  no se ha dado cumplimiento a la acción establecida en el Plan de Mejoramiento quedando VENCIDA</t>
    </r>
  </si>
  <si>
    <r>
      <t xml:space="preserve">Hallazgo No. 03 de 2020. Aplicación de controles gestión contractual Contratos 147, 173 y 218 de 2020. Administrativo con presunta incidencia disciplinaria.
</t>
    </r>
    <r>
      <rPr>
        <sz val="11"/>
        <color indexed="8"/>
        <rFont val="Arial"/>
        <family val="2"/>
      </rPr>
      <t>Deficiencias en la aplicación de controles establecidos en la Entidad para realizar la gestión contractual de los Contratos 147, 173 y 218 de 2020, así como inconsistencias en la denominación del producto contratado, entregado por el contratista  y el recibido por el almacén.</t>
    </r>
    <r>
      <rPr>
        <b/>
        <u/>
        <sz val="11"/>
        <color indexed="8"/>
        <rFont val="Arial"/>
        <family val="2"/>
      </rPr>
      <t xml:space="preserve">
Acción reformulada en el Plan de Mejoramiento suscrito el 26 de Diciembre de 2022; por cuanto, no fue Cerrado el Hallazgo por parte de la CGR  en la  Auditoría Financiera realizada a la vigencia 2021. 
Acción reemplanteada CGR, visita realizada en la vogencia 2023 a la vigencia 2022. Acción incorporada en el nuevo plan de mejoramiento suscrito 12 de enero de 2024</t>
    </r>
  </si>
  <si>
    <r>
      <t xml:space="preserve">Acción establecida en el Plan de Mejoramiento suscrito el 15 de enero de 2024 como resultado de la auditoria realizada a la vigencia 2022
La acción de mejora finaliza el 31 de diciembre de 2024
</t>
    </r>
    <r>
      <rPr>
        <sz val="11"/>
        <rFont val="Arial"/>
        <family val="2"/>
      </rPr>
      <t xml:space="preserve">
No se presenta evidencia de la ejecución de la acción.
</t>
    </r>
    <r>
      <rPr>
        <b/>
        <sz val="11"/>
        <rFont val="Arial"/>
        <family val="2"/>
      </rPr>
      <t xml:space="preserve">Por lo tanto, no se dio cumplimiento a la acción establecida en el Plan de Mejoramiento quedando VENCIDA
</t>
    </r>
  </si>
  <si>
    <r>
      <t xml:space="preserve">Acción establecida en el Plan de Mejoramiento suscrito el 15 de enero de 2024 como resultado de la auditoria realizada a la vigencia 2022
La acción de mejora finaliza el 31 de diciembre de 2024
</t>
    </r>
    <r>
      <rPr>
        <sz val="11"/>
        <rFont val="Arial"/>
        <family val="2"/>
      </rPr>
      <t xml:space="preserve">
Se presenta borrador de Manual de supervisión.
</t>
    </r>
    <r>
      <rPr>
        <b/>
        <sz val="11"/>
        <rFont val="Arial"/>
        <family val="2"/>
      </rPr>
      <t xml:space="preserve">
Por lo tanto, No se ha dado  cumplimiento a la acción establecida en el Plan de Mejoramiento, quedando VENCIDA.</t>
    </r>
    <r>
      <rPr>
        <sz val="11"/>
        <rFont val="Arial"/>
        <family val="2"/>
      </rPr>
      <t xml:space="preserve">
</t>
    </r>
  </si>
  <si>
    <r>
      <t xml:space="preserve">Acción establecida en el Plan de Mejoramiento suscrito el 15 de enero de 2024 como resultado de la auditoria realizada a la vigencia 2022
La acción de mejora finaliza el 31 de diciembre de 2024
</t>
    </r>
    <r>
      <rPr>
        <sz val="11"/>
        <rFont val="Arial"/>
        <family val="2"/>
      </rPr>
      <t xml:space="preserve">
No se presenta evidencia de la ejecución de la acción.
</t>
    </r>
    <r>
      <rPr>
        <b/>
        <sz val="11"/>
        <rFont val="Arial"/>
        <family val="2"/>
      </rPr>
      <t>Por lo tanto,  no se ha dado cumplimiento a la acción establecida en el Plan de Mejoramiento quedando en AVANCE</t>
    </r>
  </si>
  <si>
    <r>
      <t xml:space="preserve">Acción establecida en el Plan de Mejoramiento suscrito el 15 de enero de 2024 como resultado de la auditoria realizada a la vigencia 2022
La acción de mejora finaliza el 31 de marzo de 2024
</t>
    </r>
    <r>
      <rPr>
        <sz val="11"/>
        <rFont val="Arial"/>
        <family val="2"/>
      </rPr>
      <t xml:space="preserve">
El día 31  de mayo de 2024, se solicitó a la Subdirección Administrativa y Financiera por medio de correo y archivo excel adjunto la adquisición de un sofware de Inventarios, de igual forma  se anexa una propuesta comercial para la adquisición del sofware con los requerimientos. Sin embargo, al 31 de diciembre de 2024, el sofwarre no fue adquirido ni se dió solución al Hallazgo en mención
</t>
    </r>
    <r>
      <rPr>
        <b/>
        <sz val="11"/>
        <rFont val="Arial"/>
        <family val="2"/>
      </rPr>
      <t xml:space="preserve">
Por lo tanto, la acción de mejora establecida en el Plan de Mejoramiento no posee efectividad
</t>
    </r>
  </si>
  <si>
    <r>
      <t xml:space="preserve">Acción establecida en el Plan de Mejoramiento suscrito el 15 de enero de 2024 como resultado de la auditoria realizada a la vigencia 2022
La acción de mejora finaliza el 31 de marzo de 2024
</t>
    </r>
    <r>
      <rPr>
        <sz val="11"/>
        <rFont val="Arial"/>
        <family val="2"/>
      </rPr>
      <t xml:space="preserve">No se presenta evidencia de la ejecución de la acción.
</t>
    </r>
    <r>
      <rPr>
        <b/>
        <sz val="11"/>
        <rFont val="Arial"/>
        <family val="2"/>
      </rPr>
      <t xml:space="preserve">
Por lo tanto, no se dio cumplimiento a la acción establecida en el Plan de Mejoramiento quedando VENCIDA
</t>
    </r>
  </si>
  <si>
    <r>
      <t xml:space="preserve">Hallazgo No. 06 de 2020. Aplicación de controles gestión contractual Contratos 217, 219, 228 y 229 de 2020. Administrativa con presunta incidencia disciplinaria
</t>
    </r>
    <r>
      <rPr>
        <sz val="11"/>
        <color indexed="8"/>
        <rFont val="Arial"/>
        <family val="2"/>
      </rPr>
      <t xml:space="preserve">Riesgo de adjudicación de contratos con propuestas menos favorables para la entidad, con lo cual presuntamente se vulneró el principio de Responsabilidad, Transparencia, Eficacia, Igualdad; los criterios establecidos entre las partes en los Contratos 217, 219, 228 y 229 del 2020 así como también el Manual de contratación, la Directiva 16 de 2020 de 22 de abril de 2020 de la Procuraduría General de la Nación, y los lineamientos impartidos en la Guía para el ejercicio de las funciones de supervisión e interventoría de los contratos suscritos por las Entidades Estatales G-EFSICE-02 de Colombia Compra Eficiente.
</t>
    </r>
    <r>
      <rPr>
        <b/>
        <u/>
        <sz val="11"/>
        <color rgb="FF000000"/>
        <rFont val="Arial"/>
        <family val="2"/>
      </rPr>
      <t>Acción reformulada en el Plan de Mejoramiento suscrito el 26 de Diciembre de 2022; por cuanto, no fue Cerrado el Hallazgo por parte de la CGR  en la  Auditoría Financiera realizada a la vigencia 2021. 
Acción reemplanteada CGR, visita realizada en la vogencia 2023 a la vigencia 2022. Acción incorporada en el nuevo plan de mejoramiento suscrito 12 de enero de 2024</t>
    </r>
  </si>
  <si>
    <t>Actualización de manuales, procedimientos, formatos y demás documentos que hagan parte de la adquisción de bienes y servicios</t>
  </si>
  <si>
    <t>2</t>
  </si>
  <si>
    <t>Gestión Administrativa-Gestión de Tecnología Informática</t>
  </si>
  <si>
    <r>
      <t xml:space="preserve">Acción establecida en el Plan de Mejoramiento suscrito el 15 de enero de 2024 como resultado de la auditoria realizada a la vigencia 2022
La acción de mejora finaliza el 31 de diciembre de 2024
</t>
    </r>
    <r>
      <rPr>
        <sz val="11"/>
        <rFont val="Arial"/>
        <family val="2"/>
      </rPr>
      <t xml:space="preserve">No se presenta evidencia de la ejecución de la acción.
</t>
    </r>
    <r>
      <rPr>
        <b/>
        <sz val="11"/>
        <rFont val="Arial"/>
        <family val="2"/>
      </rPr>
      <t>Por lo tanto,  no se ha dado cumplimiento a la acción establecida en el Plan de Mejoramiento quedando VENCIDA</t>
    </r>
  </si>
  <si>
    <r>
      <t xml:space="preserve">Hallazgo No. 07 de 2020. Liquidación de los Contratos 174,188, 189, 213, 217, 219, 228, 229, 173 y 218 de 2020. Administrativo.
</t>
    </r>
    <r>
      <rPr>
        <sz val="11"/>
        <color indexed="8"/>
        <rFont val="Arial"/>
        <family val="2"/>
      </rPr>
      <t xml:space="preserve">Los Contratos 174,188, 189, 213, 217, 219, 228, 229, 173 y 218 de 2020, no se liquidaron conforme a lo pactado en los contratos ni al Manual de Contratación
</t>
    </r>
    <r>
      <rPr>
        <b/>
        <u/>
        <sz val="11"/>
        <color rgb="FF000000"/>
        <rFont val="Arial"/>
        <family val="2"/>
      </rPr>
      <t>Acción reformulada en el Plan de Mejoramiento suscrito el 26 de Diciembre de 2022; por cuanto, no fue Cerrado el Hallazgo por parte de la CGR  en la  Auditoría Financiera realizada a la vigencia 2021. 
Acción reemplanteada CGR, visita realizada en la vogencia 2023 a la vigencia 2022. Acción incorporada en el nuevo plan de mejoramiento suscrito 12 de enero de 2024</t>
    </r>
  </si>
  <si>
    <r>
      <t xml:space="preserve">Acción establecida en el Plan de Mejoramiento suscrito el 15 de enero de 2024 como resultado de la auditoria realizada a la vigencia 2022
La acción de mejora finaliza el 31 de diciembre de 2024
</t>
    </r>
    <r>
      <rPr>
        <sz val="11"/>
        <rFont val="Arial"/>
        <family val="2"/>
      </rPr>
      <t>No se presenta evidencia de la ejecución de la acción.</t>
    </r>
    <r>
      <rPr>
        <b/>
        <sz val="11"/>
        <rFont val="Arial"/>
        <family val="2"/>
      </rPr>
      <t xml:space="preserve">
Por lo tanto, no  se ha dado cumplimiento a la acción establecida en el Plan de Mejoramiento quedando VENCIDA</t>
    </r>
    <r>
      <rPr>
        <sz val="11"/>
        <rFont val="Arial"/>
        <family val="2"/>
      </rPr>
      <t xml:space="preserve">
</t>
    </r>
  </si>
  <si>
    <r>
      <t xml:space="preserve">Hallazgo No. 11. Denuncia 2021. Administrativo-Disciplinario Implementación Sistema de Información Planificador de Recursos Empresariales  ERP Denuncia 2021-208386-82111-SE 
</t>
    </r>
    <r>
      <rPr>
        <sz val="11"/>
        <color indexed="8"/>
        <rFont val="Arial"/>
        <family val="2"/>
      </rPr>
      <t>Falta de planeación en la estructuración de la Orden de compra 56640, así como deficiencias en el seguimiento, supervisión y control en la ejecución, teniendo en cuenta que se contrato un sistema que debía implementarse en 2,5 meses y ha sido prorrogado en 11 meses y 26 días.</t>
    </r>
    <r>
      <rPr>
        <b/>
        <u/>
        <sz val="11"/>
        <color indexed="8"/>
        <rFont val="Arial"/>
        <family val="2"/>
      </rPr>
      <t xml:space="preserve">
Acción reemplanteada CGR vigencia 2022, plan de mejoramiento suscrito el 12 de enero de 2024</t>
    </r>
  </si>
  <si>
    <r>
      <t xml:space="preserve">Acción establecida en el Plan de Mejoramiento suscrito el 15 de enero de 2024 como resultado de la auditoria realizada a la vigencia 2022
La acción de mejora finaliza el 31 de diciembre de 2024
</t>
    </r>
    <r>
      <rPr>
        <sz val="11"/>
        <rFont val="Arial"/>
        <family val="2"/>
      </rPr>
      <t xml:space="preserve">Se presenta acta de capacitación sobre gestión de necesidades de áreas y función y responsabilidades de la supervisión del 29 de julio de 2024 en la cual no se relaciónan los participantes.
Se presenta listado de asistencia a la cpacitación manejo y uso del secop II del 31 de mayo de 2024 (correspondiente al primer semestre de la vigencia)
</t>
    </r>
    <r>
      <rPr>
        <b/>
        <sz val="11"/>
        <rFont val="Arial"/>
        <family val="2"/>
      </rPr>
      <t>Por lo tanto, no  se ha dado cumplimiento a la acción establecida en el Plan de Mejoramiento quedando VENCIDA</t>
    </r>
  </si>
  <si>
    <r>
      <t xml:space="preserve">Acción establecida en el Plan de Mejoramiento suscrito el 15 de enero de 2024 como resultado de la auditoria realizada a la vigencia 2022
La acción de mejora finaliza el 31 de diciembre de 2024
</t>
    </r>
    <r>
      <rPr>
        <sz val="11"/>
        <rFont val="Arial"/>
        <family val="2"/>
      </rPr>
      <t xml:space="preserve">No se presenta evidencia de la ejecución de la acción.
</t>
    </r>
    <r>
      <rPr>
        <b/>
        <sz val="11"/>
        <rFont val="Arial"/>
        <family val="2"/>
      </rPr>
      <t>Por lo tanto,  no se ha dado  cumplimiento a la acción establecida en el Plan de Mejoramiento, quedando VENCIDA</t>
    </r>
  </si>
  <si>
    <r>
      <t xml:space="preserve">Acción establecida en el Plan de Mejoramiento suscrito el 15 de enero de 2024 como resultado de la auditoria realizada a la vigencia 2022
La acción de mejora finaliza el 31 de enero de 2025
</t>
    </r>
    <r>
      <rPr>
        <sz val="11"/>
        <rFont val="Arial"/>
        <family val="2"/>
      </rPr>
      <t xml:space="preserve">
No se presenta evidencia de la ejecución de la acción.</t>
    </r>
    <r>
      <rPr>
        <b/>
        <sz val="11"/>
        <rFont val="Arial"/>
        <family val="2"/>
      </rPr>
      <t xml:space="preserve">
</t>
    </r>
    <r>
      <rPr>
        <sz val="11"/>
        <rFont val="Arial"/>
        <family val="2"/>
      </rPr>
      <t xml:space="preserve">
</t>
    </r>
    <r>
      <rPr>
        <b/>
        <sz val="11"/>
        <rFont val="Arial"/>
        <family val="2"/>
      </rPr>
      <t>Por lo tanto, no se ha dado cumplimiento a la acción establecida en el Plan de Mejoramiento quedando EN AVANCE</t>
    </r>
  </si>
  <si>
    <r>
      <t xml:space="preserve">Acción establecida en el Plan de Mejoramiento suscrito el 15 de enero de 2024 como resultado de la auditoria realizada a la vigencia 2022
La acción de mejora finaliza el 31 de enero de 2025
</t>
    </r>
    <r>
      <rPr>
        <sz val="11"/>
        <rFont val="Arial"/>
        <family val="2"/>
      </rPr>
      <t xml:space="preserve">
No se presenta evidencia de la ejecución de la acción.
</t>
    </r>
    <r>
      <rPr>
        <b/>
        <sz val="11"/>
        <rFont val="Arial"/>
        <family val="2"/>
      </rPr>
      <t>Por lo tanto, no se ha dado cumplimiento a la acción establecida en el Plan de Mejoramiento quedando EN AVANCE</t>
    </r>
  </si>
  <si>
    <t>Diseñar circular mediante la cual se establezcan fechas y requisitos para gestionar Vigencias Futuras por parte de la Entidad</t>
  </si>
  <si>
    <t>Circular remitida</t>
  </si>
  <si>
    <r>
      <t xml:space="preserve">Acción establecida en el Plan de Mejoramiento suscrito el 15 de enero de 2024 como resultado de la auditoria realizada a la vigencia 2022
La acción de mejora finaliza el 30 de junio de 2024
</t>
    </r>
    <r>
      <rPr>
        <sz val="11"/>
        <rFont val="Arial"/>
        <family val="2"/>
      </rPr>
      <t>Acción cumplida en el primer semestre de la vigencia 2024.</t>
    </r>
    <r>
      <rPr>
        <b/>
        <sz val="11"/>
        <rFont val="Arial"/>
        <family val="2"/>
      </rPr>
      <t xml:space="preserve">
Por lo tanto, se dio cumplimiento a la acción establecida en el Plan de Mejoramiento</t>
    </r>
  </si>
  <si>
    <t>Realizar seguimiento a la circular vigencia futuras  y presentarlo al Comité de Contratación para la toma de decisiones</t>
  </si>
  <si>
    <t>Seguimiento realizado y socializado</t>
  </si>
  <si>
    <r>
      <t xml:space="preserve">Acción establecida en el Plan de Mejoramiento suscrito el 15 de enero de 2024 como resultado de la auditoria realizada a la vigencia 2022
La acción de mejora finaliza el 31 de enero de 2025
</t>
    </r>
    <r>
      <rPr>
        <sz val="11"/>
        <rFont val="Arial"/>
        <family val="2"/>
      </rPr>
      <t xml:space="preserve">
No se presenta evidencia de la ejecución de la acción.
</t>
    </r>
    <r>
      <rPr>
        <b/>
        <sz val="11"/>
        <rFont val="Arial"/>
        <family val="2"/>
      </rPr>
      <t>Por lo tanto, no se ha dado cumplimiento a la acción establecida en el Plan de Mejoramiento, quedando en AVANCE</t>
    </r>
  </si>
  <si>
    <r>
      <t xml:space="preserve">Acción establecida en el Plan de Mejoramiento suscrito el 15 de enero de 2024 como resultado de la auditoria realizada a la vigencia 2022
La acción de mejora finaliza el 31 de marzo de 2024
</t>
    </r>
    <r>
      <rPr>
        <sz val="11"/>
        <rFont val="Arial"/>
        <family val="2"/>
      </rPr>
      <t xml:space="preserve">La acción de mejora finaliza el 31 de marzo de 2024
El día 31  de mayo de 2024, se solicitó a la Subdirección Administrativa y Financiera por medio de correo y archivo excel adjunto la adquisición de un sofware de Inventarios, de igual forma  se anexa una propuesta comercial para la adquisición del sofware con los requerimientos. Sin embargo, al 31 de diciembre de 2024, el sofwarre no fue adquirido ni se dió solución al Hallazgo en mención.
Por lo tanto, la acción de mejora establecida en el Plan de Mejoramiento no posee efectividad
</t>
    </r>
  </si>
  <si>
    <r>
      <t xml:space="preserve">Acción establecida en el Plan de Mejoramiento suscrito el 15 de enero de 2024 como resultado de la auditoria realizada a la vigencia 2022
La acción de mejora finaliza el 31 de marzo de 2024
</t>
    </r>
    <r>
      <rPr>
        <sz val="11"/>
        <rFont val="Arial"/>
        <family val="2"/>
      </rPr>
      <t xml:space="preserve">
No se presenta evidencia de la ejecución de la acción.
</t>
    </r>
    <r>
      <rPr>
        <b/>
        <sz val="11"/>
        <rFont val="Arial"/>
        <family val="2"/>
      </rPr>
      <t xml:space="preserve">
Por lo tanto, no se dio cumplimiento a la acción establecida en el Plan de Mejoramiento quedando VENCIDA
</t>
    </r>
  </si>
  <si>
    <r>
      <t xml:space="preserve">Hallazgo No. 01 supervisión y Liquidación del Contrato de comodato 171 de 2018. Incidencia Administrativa (A) y Disciplinaria (D).Denuncia 2023-289269-80134-D / Radicado 2023ER0220799 del 20/11/2023
</t>
    </r>
    <r>
      <rPr>
        <sz val="11"/>
        <color rgb="FF000000"/>
        <rFont val="Arial"/>
        <family val="2"/>
      </rPr>
      <t>Se observan deficiencias en la Supervisión del Contrato de comodato 171 de 2018 que conllevaron a que no se cumpliera con las cláusulas contractuales Cuarta y Quinta relacionada con el seguimiento a través de la supervisión e informes. Adicionalmente se observó que también se incumplió con la obligación contractual estipulada en la cláusula vigésima donde se estipula el plazo para liquidar el contrato.</t>
    </r>
  </si>
  <si>
    <t>•Incumplimiento de los deberes del Comodatario y Comodante.
•Deficiencias en planeación y seguimiento contractual por parte del DNBC.
•Deficiencias en el ejercicio supervisor del Contrato 171 de 2018, por falta de gestión del seguimiento supervisor para el cumplimiento del objeto contractual lo que constituye falta en la planeación, ejecución y finalización.</t>
  </si>
  <si>
    <t>Generación de mecanismos de control y seguimiento con relación a ls supervisión y liquidación de los comodatos.</t>
  </si>
  <si>
    <t>Informar a la Alcaldía la finalización del Contrato de comodato No. 171 de 2018</t>
  </si>
  <si>
    <t>Oficio firmado por el Ordenador del Gasto</t>
  </si>
  <si>
    <t>Subdirección Estratégica y de Coordinación Operativa-Fortalecimiento Bomberil</t>
  </si>
  <si>
    <r>
      <rPr>
        <b/>
        <sz val="11"/>
        <rFont val="Arial"/>
        <family val="2"/>
      </rPr>
      <t xml:space="preserve">Acción establecida en el Plan de Mejoramiento suscrito el 02 de julio de 2024 Denuncia 2023-289269-80134-D / Radicado 2023ER0220799 del 20/11/2023
</t>
    </r>
    <r>
      <rPr>
        <sz val="11"/>
        <rFont val="Arial"/>
        <family val="2"/>
      </rPr>
      <t xml:space="preserve">
</t>
    </r>
    <r>
      <rPr>
        <b/>
        <sz val="11"/>
        <rFont val="Arial"/>
        <family val="2"/>
      </rPr>
      <t xml:space="preserve">La acción de mejora finaliza el 18 de julio  de 2024.
</t>
    </r>
    <r>
      <rPr>
        <sz val="11"/>
        <rFont val="Arial"/>
        <family val="2"/>
      </rPr>
      <t xml:space="preserve">Se evidencia oficios del 18 de junio y 5 de julio de 2024 dirigida al alcalde de Magangué(Bolivar), el primero informando la finalización del contrato de comodato 171 de 2018 y el segundo oficio para que entregue el vehiculo tipo cisterna de placas OLO 336 al Cuerpo de Bomberos de ese municipio en el marco de la liquidación del contrato de comodato 171 de 2018.
Se evidencia acta de liquidación del contrato comodato 171 de 2018 , suscrita el 2 de septiembre de 2024
</t>
    </r>
    <r>
      <rPr>
        <b/>
        <sz val="11"/>
        <rFont val="Arial"/>
        <family val="2"/>
      </rPr>
      <t>Por lo tanto, se dio cumplimiento a la acción establecida en el Plan de Mejoramiento</t>
    </r>
  </si>
  <si>
    <r>
      <t xml:space="preserve">Hallazgo No. 01 supervisión y Liquidación del Contrato de comodato 171 de 2018. Incidencia Administrativa (A) y Disciplinaria (D). Denuncia 2023-289269-80134-D / Radicado 2023ER0220799 del 20/11/2023
</t>
    </r>
    <r>
      <rPr>
        <sz val="11"/>
        <color rgb="FF000000"/>
        <rFont val="Arial"/>
        <family val="2"/>
      </rPr>
      <t>Se observan deficiencias en la Supervisión del Contrato de comodato 171 de 2018 que conllevaron a que no se cumpliera con las cláusulas contractuales Cuarta y Quinta relacionada con el seguimiento a través de la supervisión e informes. Adicionalmente se observó que también se incumplió con la obligación contractual estipulada en la cláusula vigésima donde se estipula el plazo para liquidar el contrato.</t>
    </r>
  </si>
  <si>
    <t>Visita técnica del supervisor del contrato para la recepción del Vehículo</t>
  </si>
  <si>
    <t>Visita tecnica</t>
  </si>
  <si>
    <t>Subdirección Estratégica y de Coordinación Operativa-Fortalecimiento Bomberil-Supervisión</t>
  </si>
  <si>
    <r>
      <t xml:space="preserve">Acción establecida en el Plan de Mejoramiento suscrito el 02 de julio de 2024 Denuncia 2023-289269-80134-D / Radicado 2023ER0220799 del 20/11/2023
La acción de mejora finaliza el 30 de julio  de 2024.
</t>
    </r>
    <r>
      <rPr>
        <sz val="11"/>
        <rFont val="Arial"/>
        <family val="2"/>
      </rPr>
      <t xml:space="preserve">Se evidecia informe de comisión entre el 29 de julio al 2 agosto en donde se realizó una revisión visual el vehiculo cisterna OLO 336.
</t>
    </r>
    <r>
      <rPr>
        <b/>
        <sz val="11"/>
        <rFont val="Arial"/>
        <family val="2"/>
      </rPr>
      <t>Por lo tanto, se dio cumplimiento a la acción establecida en el Plan de Mejoramiento</t>
    </r>
  </si>
  <si>
    <t>Realizar el acta de liquidación  del Contrato de Comodato No.171 de 2018</t>
  </si>
  <si>
    <t>Acta de Liquidación</t>
  </si>
  <si>
    <r>
      <rPr>
        <b/>
        <sz val="11"/>
        <rFont val="Arial"/>
        <family val="2"/>
      </rPr>
      <t>Acción establecida en el Plan de Mejoramiento suscrito el 02 de julio de 2024 Denuncia 2023-289269-80134-D / Radicado 2023ER0220799 del 20/11/2023
La acción de mejora finaliza el 30 de agosto de 2024.</t>
    </r>
    <r>
      <rPr>
        <sz val="11"/>
        <rFont val="Arial"/>
        <family val="2"/>
      </rPr>
      <t xml:space="preserve">
Se evidencia acta de liquidación del contrato comodato 171 de 2018 , suscrita el 2 de septiembre de 2024
</t>
    </r>
    <r>
      <rPr>
        <b/>
        <sz val="11"/>
        <rFont val="Arial"/>
        <family val="2"/>
      </rPr>
      <t>Por lo tanto, se dio cumplimiento a la acción establecida en el Plan de Mejoramiento</t>
    </r>
  </si>
  <si>
    <t>Realizar la resolución de adjudicación o comodato del carro tanque cisterna al CB de Mangangue Bolivar</t>
  </si>
  <si>
    <t>Resolución de Adjudicación o Contrato de Comodato</t>
  </si>
  <si>
    <t>Subdirección Estratégica y de Coordinación Operativa-Fortalecimiento Bomberil-Contratación</t>
  </si>
  <si>
    <r>
      <rPr>
        <b/>
        <sz val="11"/>
        <rFont val="Arial"/>
        <family val="2"/>
      </rPr>
      <t>Acción establecida en el Plan de Mejoramiento suscrito el 02 de julio de 2024 Denuncia 2023-289269-80134-D / Radicado 2023ER0220799 del 20/11/2023</t>
    </r>
    <r>
      <rPr>
        <sz val="11"/>
        <rFont val="Arial"/>
        <family val="2"/>
      </rPr>
      <t xml:space="preserve">
La acción de mejora finaliza el 30 de septiembre de 2024.
Se evidencia contrato de comodato 196 de 2024, mediante el cual se entrega en comodato al CBV de Magangué el vehículo tipo cisterna de placas OLO 336.
</t>
    </r>
    <r>
      <rPr>
        <b/>
        <sz val="11"/>
        <rFont val="Arial"/>
        <family val="2"/>
      </rPr>
      <t>Por lo tanto, se dio cumplimiento a la acción establecida en el Plan de Mejoramiento</t>
    </r>
  </si>
  <si>
    <t>Verificar  la totalidad de los comodatos para identificar  el estado actual de los mismos</t>
  </si>
  <si>
    <t>Verificacion de los comodatos</t>
  </si>
  <si>
    <r>
      <rPr>
        <b/>
        <sz val="11"/>
        <rFont val="Arial"/>
        <family val="2"/>
      </rPr>
      <t>Acción establecida en el Plan de Mejoramiento suscrito el 02 de julio de 2024 Denuncia 2023-289269-80134-D / Radicado 2023ER0220799 del 20/11/2023</t>
    </r>
    <r>
      <rPr>
        <sz val="11"/>
        <rFont val="Arial"/>
        <family val="2"/>
      </rPr>
      <t xml:space="preserve">
La acción de mejora finaliza el 30 de septiembre de 2024.
No se presenta evidencia de la ejecución de la acción.
</t>
    </r>
    <r>
      <rPr>
        <b/>
        <sz val="11"/>
        <rFont val="Arial"/>
        <family val="2"/>
      </rPr>
      <t>Por lo tanto, no se dio cumplimiento a la acción establecida en el Plan de Mejoramiento quedando VENCIDA</t>
    </r>
  </si>
  <si>
    <t>Informar al Proceso de Gestión Contractual el vencimiento de los contratos para la renovación de los mismos o generación de resoluciones de adjudicación</t>
  </si>
  <si>
    <t>Informes de supervisión</t>
  </si>
  <si>
    <r>
      <rPr>
        <b/>
        <sz val="11"/>
        <rFont val="Arial"/>
        <family val="2"/>
      </rPr>
      <t xml:space="preserve">Acción establecida en el Plan de Mejoramiento suscrito el 02 de julio de 2024 Denuncia 2023-289269-80134-D / Radicado 2023ER0220799 del 20/11/2023
</t>
    </r>
    <r>
      <rPr>
        <sz val="11"/>
        <rFont val="Arial"/>
        <family val="2"/>
      </rPr>
      <t xml:space="preserve">
La acción de mejora finaliza el 30 de octubre de 2024.
Se evidencia correo eletronico del 11 de diciembre de 2024 en el cual se informa desde el proceso Fortalecimiento Bomberil los bienes por adjudicar.
Se relaciona un archivo excel con relación de 600 bienes por adjudicar de lo cuales 246 corresponden a Kit EPP y los restantes a Kit forestal, sin embargo, alli no se informa la fecha de vencimiento de las resoluciones de adjudicación para su renovación, tal como lo establece la acción.
</t>
    </r>
    <r>
      <rPr>
        <b/>
        <sz val="11"/>
        <rFont val="Arial"/>
        <family val="2"/>
      </rPr>
      <t>Por lo tanto, no se dio cumplimiento a la acción establecida en el Plan de Mejoramiento quedando VENCIDA</t>
    </r>
  </si>
  <si>
    <r>
      <t xml:space="preserve">Hallazgo No. 02 Ejecución y Finalización del Contrato 171 de 2018. Administrativa (A) con incidencia Fiscal (F) y presunta incidencia Disciplinaria (D) y Penal (P).Denuncia 2023-289269-80134-D / Radicado 2023ER0220799 del 20/11/2023
</t>
    </r>
    <r>
      <rPr>
        <sz val="11"/>
        <color rgb="FF000000"/>
        <rFont val="Arial"/>
        <family val="2"/>
      </rPr>
      <t>Se establecieron deficiencias en el control a la ejecución del contrato de comodato 171 de 2018, producto de las cuales se evidenció el incumplimiento de obligaciones a cargo de las partes suscribientes del contrato de comodato. En este sentido, se tiene que el contrato culminó desde el 12-12-2021 y a marzo de 2024 no se ha realizado la devolución de la máquina cisterna entregada en comodato, por lo cual se establece un detrimento patrimonial de $369.500.000 correspondiente al valor del equipo registrado en el contrato.</t>
    </r>
  </si>
  <si>
    <t>*Deficiente ejecución contractual del Contrato 171 de 2018
•Deficiencias en la ejecución contractual y seguimiento por parte del DNBC
•Fallas de supervisión.</t>
  </si>
  <si>
    <r>
      <rPr>
        <b/>
        <sz val="11"/>
        <rFont val="Arial"/>
        <family val="2"/>
      </rPr>
      <t>Acción establecida en el Plan de Mejoramiento suscrito el 02 de julio de 2024 Denuncia 2023-289269-80134-D / Radicado 2023ER0220799 del 20/11/2023</t>
    </r>
    <r>
      <rPr>
        <sz val="11"/>
        <rFont val="Arial"/>
        <family val="2"/>
      </rPr>
      <t xml:space="preserve">
</t>
    </r>
    <r>
      <rPr>
        <b/>
        <sz val="11"/>
        <rFont val="Arial"/>
        <family val="2"/>
      </rPr>
      <t xml:space="preserve">La acción de mejora finaliza el 30 de agosto de 2024.
</t>
    </r>
    <r>
      <rPr>
        <sz val="11"/>
        <rFont val="Arial"/>
        <family val="2"/>
      </rPr>
      <t xml:space="preserve">
Se evidencia acta de liquidación del contrato comodato 171 de 2018 , suscrita el 2 de septiembre de 2024
</t>
    </r>
    <r>
      <rPr>
        <b/>
        <sz val="11"/>
        <rFont val="Arial"/>
        <family val="2"/>
      </rPr>
      <t xml:space="preserve">
Por lo tanto, se dio cumplimiento a la acción establecida en el Plan de Mejoramiento</t>
    </r>
  </si>
  <si>
    <t>Reintegro del Vehículo a la DNBC.</t>
  </si>
  <si>
    <t>Acta de entrada de almacén</t>
  </si>
  <si>
    <r>
      <rPr>
        <b/>
        <sz val="11"/>
        <rFont val="Arial"/>
        <family val="2"/>
      </rPr>
      <t>Acción establecida en el Plan de Mejoramiento suscrito el 02 de julio de 2024 Denuncia 2023-289269-80134-D / Radicado 2023ER0220799 del 20/11/2023</t>
    </r>
    <r>
      <rPr>
        <sz val="11"/>
        <rFont val="Arial"/>
        <family val="2"/>
      </rPr>
      <t xml:space="preserve">
</t>
    </r>
    <r>
      <rPr>
        <b/>
        <sz val="11"/>
        <rFont val="Arial"/>
        <family val="2"/>
      </rPr>
      <t xml:space="preserve">La acción de mejora finaliza el 30 de agosto de 2024.
</t>
    </r>
    <r>
      <rPr>
        <sz val="11"/>
        <rFont val="Arial"/>
        <family val="2"/>
      </rPr>
      <t xml:space="preserve">
El vehiculo tipo cisterna OLO 336, fue entregado al CBV Magangué 9 de julio de 2024, con una relación de  42 faltantes.Posterirormente, el 30 de julio de 2024 se hace entrega por parte del Supervisor del Contrato de Comodato al CBV Magangué, con una relación de elementos funcionales y faltantes.
No se presenta acta de entrada al almacen como lo establece la columna "ACTIVIDADES / UNIDAD DE MEDIDA"
Por lo tanto, se dio cumplimiento a la acción establecida en el Plan de Mejoramiento quedando CUMPLIDA EFECTIVA
</t>
    </r>
    <r>
      <rPr>
        <b/>
        <sz val="11"/>
        <rFont val="Arial"/>
        <family val="2"/>
      </rPr>
      <t>Por lo tanto, no se dio cumplimiento a la acción establecida en el Plan de Mejoramiento quedando VENCIDA</t>
    </r>
  </si>
  <si>
    <r>
      <rPr>
        <b/>
        <sz val="11"/>
        <rFont val="Arial"/>
        <family val="2"/>
      </rPr>
      <t xml:space="preserve">Acción establecida en el Plan de Mejoramiento suscrito el 02 de julio de 2024 Denuncia 2023-289269-80134-D / Radicado 2023ER0220799 del 20/11/2023
La acción de mejora finaliza el 30 de septiembre de 2024.
</t>
    </r>
    <r>
      <rPr>
        <sz val="11"/>
        <rFont val="Arial"/>
        <family val="2"/>
      </rPr>
      <t xml:space="preserve">
Se evidencia contrato de comodato 196 de 2024, mediante el cual se entrega en comodato al CBV de Magangué el vehículo tipo cisterna de placas OLO 336.
</t>
    </r>
    <r>
      <rPr>
        <b/>
        <sz val="11"/>
        <rFont val="Arial"/>
        <family val="2"/>
      </rPr>
      <t>Por lo tanto, se dio cumplimiento a la acción establecida en el Plan de Mejoramiento</t>
    </r>
  </si>
  <si>
    <r>
      <rPr>
        <b/>
        <u/>
        <sz val="11"/>
        <color theme="1"/>
        <rFont val="Arial"/>
        <family val="2"/>
      </rPr>
      <t>Hallazgo 1 de 2024 Administrativo (A) con Presunta Incidencia Disciplinaria (D) Publicación extemporanea SECOP ll Denuncias 2024-298024-82111/ Radicado 2024ER0042791 del 05/03/2024 y 2024-298886-82111/ Radicado 2024ER0051970 del 13/03/2024</t>
    </r>
    <r>
      <rPr>
        <b/>
        <sz val="11"/>
        <color theme="1"/>
        <rFont val="Arial"/>
        <family val="2"/>
      </rPr>
      <t xml:space="preserve">  </t>
    </r>
    <r>
      <rPr>
        <sz val="11"/>
        <color theme="1"/>
        <rFont val="Arial"/>
        <family val="2"/>
      </rPr>
      <t>Se evidenció publicación inoportuna y/o falta de publicación de documentos derivados de la actividad contractual de los siguientes contratos  No 010, 011, 012, 013, 014, 015, 016, 017, 018, 020, 021, 022, 023, 024, 025, 026, 027, 028 y 029 del 2023</t>
    </r>
    <r>
      <rPr>
        <b/>
        <sz val="11"/>
        <color rgb="FF000000"/>
        <rFont val="Arial"/>
        <family val="2"/>
      </rPr>
      <t/>
    </r>
  </si>
  <si>
    <t>1. Deficiencias por parte de la supervisión a la publicación de contratos de comodato.
2. Falta de un procedimiento estandarizado para la publicación de contratos. 
3. Falta de control en los tiempos de publicación.</t>
  </si>
  <si>
    <t>Diseñar e implementar  mecanismos de control y seguimiento para los tiempos de publicación de contratos en SECOP II, que combine herramientas  y capacitaciones al personal responsable</t>
  </si>
  <si>
    <t>Realizar la publicación de los siguientes contratos No 010, 011, 012, 013, 014, 015, 016, 017, 018, 020, 021, 022, 023, 024, 025, 026, 027, 028 y 029 del 2023</t>
  </si>
  <si>
    <t xml:space="preserve">Publicaciones realizadas </t>
  </si>
  <si>
    <r>
      <rPr>
        <b/>
        <sz val="11"/>
        <rFont val="Arial"/>
        <family val="2"/>
      </rPr>
      <t xml:space="preserve">Acción establecida en el Plan de Mejoramiento suscrito el 16 de Octubre de 2024 Publicación extemporanea SECOP ll Denuncias 2024-298024-82111/ Radicado 2024ER0042791 del 05/03/2024 y 2024-298886-82111/ Radicado 2024ER0051970 del 13/03/2024
</t>
    </r>
    <r>
      <rPr>
        <sz val="11"/>
        <rFont val="Arial"/>
        <family val="2"/>
      </rPr>
      <t xml:space="preserve">
La acción de mejora finaliza el 30 de octubre de 2024.
No se presenta evidencia de la ejecución de la acción.
</t>
    </r>
    <r>
      <rPr>
        <b/>
        <sz val="11"/>
        <rFont val="Arial"/>
        <family val="2"/>
      </rPr>
      <t>Por lo tanto, no se dio cumplimiento a la acción establecida en el Plan de Mejoramiento quedando VENCIDA</t>
    </r>
  </si>
  <si>
    <t>Establecer un cronograma mensual  de seguimiento para la publicación de documentos, designando un responsable que revise periódicamente los plazos y realice reportes semanales sobre el estado de cumplimiento.</t>
  </si>
  <si>
    <r>
      <t xml:space="preserve">Cronograma </t>
    </r>
    <r>
      <rPr>
        <b/>
        <sz val="11"/>
        <color theme="1"/>
        <rFont val="Arial"/>
        <family val="2"/>
      </rPr>
      <t>mensual</t>
    </r>
    <r>
      <rPr>
        <sz val="11"/>
        <color theme="1"/>
        <rFont val="Arial"/>
        <family val="2"/>
      </rPr>
      <t xml:space="preserve"> con sus respectivos reportes de cumplimiento </t>
    </r>
  </si>
  <si>
    <r>
      <rPr>
        <b/>
        <sz val="11"/>
        <rFont val="Arial"/>
        <family val="2"/>
      </rPr>
      <t>Acción establecida en el Plan de Mejoramiento suscrito el 16 de Octubre de 2024 Publicación extemporanea SECOP ll Denuncias 2024-298024-82111/ Radicado 2024ER0042791 del 05/03/2024 y 2024-298886-82111/ Radicado 2024ER0051970 del 13/03/2024</t>
    </r>
    <r>
      <rPr>
        <sz val="11"/>
        <rFont val="Arial"/>
        <family val="2"/>
      </rPr>
      <t xml:space="preserve">
La acción de mejora finaliza el 30 de junio de 2025.
</t>
    </r>
    <r>
      <rPr>
        <b/>
        <sz val="11"/>
        <rFont val="Arial"/>
        <family val="2"/>
      </rPr>
      <t>Por lo tanto, no se ha dado cumplimiento a la acción establecida en el Plan de Mejoramiento, quedando en AVANCE</t>
    </r>
  </si>
  <si>
    <t>Revisar y actualizar las políticas y procedimientos internos establecidos en el Manual de Contratación  y procedimiento de Gestión Contractual relacionados con la contratación y publicación de documentos en las plataformas, para asegurarse de que estén alineadas con la normativa vigente. Además, establecer un protocolo claro para los casos excepcionales o imprevistos.</t>
  </si>
  <si>
    <t>Politicas y procedimientos internos actualizados</t>
  </si>
  <si>
    <r>
      <rPr>
        <b/>
        <sz val="11"/>
        <rFont val="Arial"/>
        <family val="2"/>
      </rPr>
      <t xml:space="preserve">Acción establecida en el Plan de Mejoramiento suscrito el 16 de Octubre de 2024 Publicación extemporanea SECOP ll Denuncias 2024-298024-82111/ Radicado 2024ER0042791 del 05/03/2024 y 2024-298886-82111/ Radicado 2024ER0051970 del 13/03/2024
</t>
    </r>
    <r>
      <rPr>
        <sz val="11"/>
        <rFont val="Arial"/>
        <family val="2"/>
      </rPr>
      <t xml:space="preserve">
La acción de mejora finaliza el 30 de diciembre de 2024.
No se presenta evidencia de la ejecución de la acción.
</t>
    </r>
    <r>
      <rPr>
        <b/>
        <sz val="11"/>
        <rFont val="Arial"/>
        <family val="2"/>
      </rPr>
      <t>Por lo tanto, no se dio cumplimiento a la acción establecida en el Plan de Mejoramiento quedando VENCIDA</t>
    </r>
  </si>
  <si>
    <t>Asignar a una persona o equipo específico con la responsabilidad exclusiva de gestionar y supervisar todas las publicaciones en SECOP II y otras plataformas relacionadas. Esta persona se encargará de asegurar que todos los contratos y documentos derivados sean publicados de manera oportuna y cumpliendo con los requisitos legales y emitirá el respectivo informe de seguimiento mensualmente.</t>
  </si>
  <si>
    <t>Persona o equipo asignado que verifique el estado de las publicaciones en el SECOP ll e informe de seguimiento de publicación</t>
  </si>
  <si>
    <r>
      <rPr>
        <b/>
        <sz val="11"/>
        <rFont val="Arial"/>
        <family val="2"/>
      </rPr>
      <t>Acción establecida en el Plan de Mejoramiento suscrito el 16 de Octubre de 2024 Publicación extemporanea SECOP ll Denuncias 2024-298024-82111/ Radicado 2024ER0042791 del 05/03/2024 y 2024-298886-82111/ Radicado 2024ER0051970 del 13/03/2024</t>
    </r>
    <r>
      <rPr>
        <sz val="11"/>
        <rFont val="Arial"/>
        <family val="2"/>
      </rPr>
      <t xml:space="preserve">
La acción de mejora finaliza el 30 de octubre de 2024.
</t>
    </r>
    <r>
      <rPr>
        <b/>
        <sz val="11"/>
        <rFont val="Arial"/>
        <family val="2"/>
      </rPr>
      <t>Por lo tanto, no se dio cumplimiento a la acción establecida en el Plan de Mejoramiento quedando VENCIDA</t>
    </r>
  </si>
  <si>
    <t>Gestión de Asuntos Disciplinarios</t>
  </si>
  <si>
    <r>
      <rPr>
        <b/>
        <sz val="11"/>
        <rFont val="Arial"/>
        <family val="2"/>
      </rPr>
      <t>Acción establecida en el Plan de Mejoramiento suscrito el 16 de Octubre de 2024 Publicación extemporanea SECOP ll Denuncias 2024-298024-82111/ Radicado 2024ER0042791 del 05/03/2024 y 2024-298886-82111/ Radicado 2024ER0051970 del 13/03/2024</t>
    </r>
    <r>
      <rPr>
        <sz val="11"/>
        <rFont val="Arial"/>
        <family val="2"/>
      </rPr>
      <t xml:space="preserve">
La acción de mejora finaliza el 30 de junio de 2025.
</t>
    </r>
    <r>
      <rPr>
        <b/>
        <sz val="11"/>
        <rFont val="Arial"/>
        <family val="2"/>
      </rPr>
      <t>Por lo tanto, no se ha dado cumplimiento a la acción establecida en el Plan de Mejoramiento, quedando en AVANCE</t>
    </r>
  </si>
  <si>
    <r>
      <t xml:space="preserve">Hallazgo 2 de 2024  Administrativo (A) con Presunta Incidencia Disciplinaria (D) Perfeccionamiento de los contratos de comodato Precario.  Denuncias 2024-298024-82111/ Radicado 2024ER0042791 del 05/03/2024 y 2024-298886-82111/ Radicado 2024ER0051970 del 13/03/2024
</t>
    </r>
    <r>
      <rPr>
        <sz val="11"/>
        <color theme="1"/>
        <rFont val="Arial"/>
        <family val="2"/>
      </rPr>
      <t>Los siguientes contratos 12,15,16,17,18,19,20,21,22,23,24,25,26,27 y 28 del 2024, se identificó que fueron entregaron las respectivas  camionetas tipo cisterna sin las respectivas suscripciones y firmas de minutas</t>
    </r>
    <r>
      <rPr>
        <b/>
        <u/>
        <sz val="11"/>
        <color theme="1"/>
        <rFont val="Arial"/>
        <family val="2"/>
      </rPr>
      <t xml:space="preserve">
</t>
    </r>
  </si>
  <si>
    <t>1. No se realizó un seguimiento efectivo en la verificacioón de entregas en el SECOP II
2.  Falta de congruencia en la relación de la firma del ordenador del gasto con lo que se registra en el SECOP II 
3. Inadecuada supervisión de documentos y revisiones de comodato precario</t>
  </si>
  <si>
    <t>Implementar un sistema de control y supervisión para la gestión contractual, que verifique contratos, regularice pendientes en SECOP II, realice revisiones periódicas, inicie procesos disciplinarios, y capacite al personal en normativas y buenas prácticas</t>
  </si>
  <si>
    <t>Solicitar de inmediato a las partes involucradas que suscriban formalmente los contratos de comodato pendientes en la plataforma SECOP II, y actualizar la documentación correspondiente para regularizar la situación contractual antes de continuar con la operación de los bienes entregados de los contratos  12,15,16,17,18,19,20,21,22,23,24,25,26,27 y 28 del 2024.</t>
  </si>
  <si>
    <t>Número de contratos suscritos y formalizados</t>
  </si>
  <si>
    <r>
      <rPr>
        <b/>
        <sz val="11"/>
        <rFont val="Arial"/>
        <family val="2"/>
      </rPr>
      <t>Acción establecida en el Plan de Mejoramiento suscrito el 16 de Octubre de 2024 Publicación extemporanea SECOP ll Denuncias 2024-298024-82111/ Radicado 2024ER0042791 del 05/03/2024 y 2024-298886-82111/ Radicado 2024ER0051970 del 13/03/2024</t>
    </r>
    <r>
      <rPr>
        <sz val="11"/>
        <rFont val="Arial"/>
        <family val="2"/>
      </rPr>
      <t xml:space="preserve">
La acción de mejora finaliza el 30 de diciembre de 2024.
No se presenta evidencia de la ejecución de la acción.
</t>
    </r>
    <r>
      <rPr>
        <b/>
        <sz val="11"/>
        <rFont val="Arial"/>
        <family val="2"/>
      </rPr>
      <t>Por lo tanto, no se dio cumplimiento a la acción establecida en el Plan de Mejoramiento quedando VENCIDA</t>
    </r>
  </si>
  <si>
    <t>Actualizar el  Manual de Contratación  y procedimiento de Gestión Contractual donde  incluya la verificación exhaustiva del perfeccionamiento del contrato antes de la entrega de los bienes. Este proceso debe incluir la validación formal en la plataforma SECOP II para asegurarse de que todas las partes han aceptado y suscrito los contratos.</t>
  </si>
  <si>
    <t>Actualizar el manual de supervisión donde se  incluya revisiones periódicas de los contratos de comodato, asegurando que se cumplan todos los requisitos y protocolos establecidos, así como la formación del personal encargado en normativas y buenas prácticas de gestión contractual</t>
  </si>
  <si>
    <t xml:space="preserve">Actualización del manual de supervisión  y capacitaciones </t>
  </si>
  <si>
    <r>
      <rPr>
        <b/>
        <sz val="11"/>
        <rFont val="Arial"/>
        <family val="2"/>
      </rPr>
      <t>Acción establecida en el Plan de Mejoramiento suscrito el 16 de Octubre de 2024 Publicación extemporanea SECOP ll Denuncias 2024-298024-82111/ Radicado 2024ER0042791 del 05/03/2024 y 2024-298886-82111/ Radicado 2024ER0051970 del 13/03/2024</t>
    </r>
    <r>
      <rPr>
        <sz val="11"/>
        <rFont val="Arial"/>
        <family val="2"/>
      </rPr>
      <t xml:space="preserve">
La acción de mejora finaliza el 30 de diciembre de 2024.
No se presenta evidencia de la ejecución de la acción.
</t>
    </r>
    <r>
      <rPr>
        <b/>
        <sz val="11"/>
        <rFont val="Arial"/>
        <family val="2"/>
      </rPr>
      <t>Por lo tanto, no se dio cumplimiento a la acción establecida en el Plan de Mejoramiento quedando VENCIDA</t>
    </r>
  </si>
  <si>
    <r>
      <rPr>
        <b/>
        <u/>
        <sz val="11"/>
        <color theme="1"/>
        <rFont val="Calibri"/>
        <family val="2"/>
        <scheme val="minor"/>
      </rPr>
      <t xml:space="preserve">HALLAZGO 1 de 2023. </t>
    </r>
    <r>
      <rPr>
        <sz val="11"/>
        <color theme="1"/>
        <rFont val="Calibri"/>
        <family val="2"/>
        <scheme val="minor"/>
      </rPr>
      <t xml:space="preserve">REGISTRO CONTABLE RESERVAS PRESUPUESTALES INDUCIDAS POR FALTA DE PAC. ADMINISTRATIVO CON PRESUNTA INCIDENCIA DISCIPLINARIA. (A-D).
</t>
    </r>
    <r>
      <rPr>
        <b/>
        <u/>
        <sz val="11"/>
        <color theme="1"/>
        <rFont val="Calibri"/>
        <family val="2"/>
        <scheme val="minor"/>
      </rPr>
      <t xml:space="preserve">
Suscrito el 17 de diciembre de 2024</t>
    </r>
  </si>
  <si>
    <t>Las incorrecciones evidenciadas se generan por deficiencias en los controles establecidos para el reconocimiento de los hechos económicos generados por la DNBC, procedimientos desactualizados y/o mal estructurados en el Sistema de Gestión de la Calidad, por el desconocimiento de los principios contables y de la normatividad establecida por la Contaduría General de la Nación.</t>
  </si>
  <si>
    <t xml:space="preserve">Actualizar la Politica Contable en el Capitulo de CONSTITUCION DE RESERVAS PRESUPUESTALES. </t>
  </si>
  <si>
    <t>Incorporar en las Politicas Contables los procedimientos establecidos en el instructivo 001 de 2023 emitido por la CGN.</t>
  </si>
  <si>
    <t>Política contable actualizada</t>
  </si>
  <si>
    <t>Gestor Financiera</t>
  </si>
  <si>
    <r>
      <rPr>
        <b/>
        <sz val="11"/>
        <color rgb="FF000000"/>
        <rFont val="Arial"/>
        <family val="2"/>
      </rPr>
      <t xml:space="preserve">Accion establecida en el plan de mejoramiento suscrito el 17 de diciembre de 2024, como resultado de la auditoria realizada a la vigencia 2023.
</t>
    </r>
    <r>
      <rPr>
        <sz val="11"/>
        <color indexed="8"/>
        <rFont val="Arial"/>
        <family val="2"/>
      </rPr>
      <t xml:space="preserve">
</t>
    </r>
    <r>
      <rPr>
        <sz val="11"/>
        <color rgb="FFFF0000"/>
        <rFont val="Arial"/>
        <family val="2"/>
      </rPr>
      <t xml:space="preserve">La acción finaliza el 30 de junio de 2025
</t>
    </r>
    <r>
      <rPr>
        <sz val="11"/>
        <color indexed="8"/>
        <rFont val="Arial"/>
        <family val="2"/>
      </rPr>
      <t xml:space="preserve">
</t>
    </r>
  </si>
  <si>
    <t>Revelar en las Notas a los EstadosFinancieros, las Reservas Presupuestales  constituidas por PAC, informado las razones de no afectacion del gasto en el 2023.</t>
  </si>
  <si>
    <t>Revelación en notas a los estados financieros</t>
  </si>
  <si>
    <r>
      <rPr>
        <b/>
        <sz val="11"/>
        <color rgb="FF000000"/>
        <rFont val="Arial"/>
        <family val="2"/>
      </rPr>
      <t xml:space="preserve">Accion establecida en el plan de mejoramiento suscrito el 17 de diciembre de 2024, como resultado de la auditoria realizada a la vigencia 2023.
</t>
    </r>
    <r>
      <rPr>
        <sz val="11"/>
        <color indexed="8"/>
        <rFont val="Arial"/>
        <family val="2"/>
      </rPr>
      <t xml:space="preserve">
</t>
    </r>
    <r>
      <rPr>
        <sz val="11"/>
        <color rgb="FFFF0000"/>
        <rFont val="Arial"/>
        <family val="2"/>
      </rPr>
      <t xml:space="preserve">La acción finaliza el 30 de marzo de 2025
</t>
    </r>
    <r>
      <rPr>
        <sz val="11"/>
        <color indexed="8"/>
        <rFont val="Arial"/>
        <family val="2"/>
      </rPr>
      <t xml:space="preserve">
</t>
    </r>
  </si>
  <si>
    <t>Revelar en las Notas a los EstadosFinancieros, el rezago presupuestal  constituido para cada vigencia detallando la justificación del mismo</t>
  </si>
  <si>
    <t xml:space="preserve">Fortalecimiento de cotroles en la contabilización de los hechos económicos, producto de las reservas presupuestales constituidas.
</t>
  </si>
  <si>
    <t>Actualizar el formato FO-GF-03-01 Justificacion para constituir Reservas Presupuestales incluyendo casillas que indiquen Faltante de PAC y Caso fortuito o fuerza mayor</t>
  </si>
  <si>
    <t>Formato FO-GF-03-01 Actualizado</t>
  </si>
  <si>
    <r>
      <rPr>
        <b/>
        <sz val="11"/>
        <color rgb="FF000000"/>
        <rFont val="Arial"/>
        <family val="2"/>
      </rPr>
      <t xml:space="preserve">Accion establecida en el plan de mejoramiento suscrito el 17 de diciembre de 2024, como resultado de la auditoria realizada a la vigencia 2023.
</t>
    </r>
    <r>
      <rPr>
        <sz val="11"/>
        <color indexed="8"/>
        <rFont val="Arial"/>
        <family val="2"/>
      </rPr>
      <t xml:space="preserve">
</t>
    </r>
    <r>
      <rPr>
        <sz val="11"/>
        <color rgb="FFFF0000"/>
        <rFont val="Arial"/>
        <family val="2"/>
      </rPr>
      <t xml:space="preserve">La acción finaliza el 30 de Diciembre de 2024
</t>
    </r>
    <r>
      <rPr>
        <sz val="11"/>
        <color indexed="8"/>
        <rFont val="Arial"/>
        <family val="2"/>
      </rPr>
      <t xml:space="preserve">
</t>
    </r>
  </si>
  <si>
    <t>Determinar la relevancia disciplinaria de los hallazgos remitidos al Proceso de Gestión de asuntos disciplinarios</t>
  </si>
  <si>
    <t>Trasladar al proceso de Gestión de asuntos disciplinarios de la DNBC el informe de auditoria de la CGR para que se determine la procedencia o no de acción disciplinaria, por ser de su competencia de acuerdo con el manual de funciones.</t>
  </si>
  <si>
    <t>Oficio remisorio de informe de auditoria</t>
  </si>
  <si>
    <r>
      <rPr>
        <b/>
        <sz val="11"/>
        <color rgb="FF000000"/>
        <rFont val="Arial"/>
        <family val="2"/>
      </rPr>
      <t xml:space="preserve">Accion establecida en el plan de mejoramiento suscrito el 17 de diciembre de 2024, como resultado de la auditoria realizada a la vigencia 2023.
</t>
    </r>
    <r>
      <rPr>
        <sz val="11"/>
        <color indexed="8"/>
        <rFont val="Arial"/>
        <family val="2"/>
      </rPr>
      <t xml:space="preserve">
</t>
    </r>
    <r>
      <rPr>
        <sz val="11"/>
        <color rgb="FFFF0000"/>
        <rFont val="Arial"/>
        <family val="2"/>
      </rPr>
      <t xml:space="preserve">La acción finaliza el 31 de enero de 2025
</t>
    </r>
    <r>
      <rPr>
        <sz val="11"/>
        <color indexed="8"/>
        <rFont val="Arial"/>
        <family val="2"/>
      </rPr>
      <t xml:space="preserve">
</t>
    </r>
  </si>
  <si>
    <r>
      <rPr>
        <b/>
        <u/>
        <sz val="11"/>
        <color theme="1"/>
        <rFont val="Calibri"/>
        <family val="2"/>
        <scheme val="minor"/>
      </rPr>
      <t>HALLAZGO 2 de 2023.</t>
    </r>
    <r>
      <rPr>
        <b/>
        <sz val="11"/>
        <color theme="1"/>
        <rFont val="Calibri"/>
        <family val="2"/>
        <scheme val="minor"/>
      </rPr>
      <t xml:space="preserve"> S</t>
    </r>
    <r>
      <rPr>
        <sz val="11"/>
        <color theme="1"/>
        <rFont val="Calibri"/>
        <family val="2"/>
        <scheme val="minor"/>
      </rPr>
      <t xml:space="preserve">ALDOS CONTABLES DE LA PROPIEDAD PLANTA Y EQUIPO. ADMINISTRATIVO CON PRESUNTA INCIDENCIA DISCIPLINARIA. (A-D).
</t>
    </r>
    <r>
      <rPr>
        <b/>
        <u/>
        <sz val="11"/>
        <color theme="1"/>
        <rFont val="Calibri"/>
        <family val="2"/>
        <scheme val="minor"/>
      </rPr>
      <t>Suscrito el 17 de diciembre de 2024</t>
    </r>
  </si>
  <si>
    <t>La incorrección se debe a deficiencias en los controles para reconocer hechos económicos de la DNBC, procedimientos desactualizados o mal estructurados en el Sistema de Gestión de la Calidad, y falta de sistemas de información (software y procedimientos) para gestionar la propiedad, planta y equipo, incluyendo bienes en uso y en bodega, de la DNBC.</t>
  </si>
  <si>
    <t xml:space="preserve">Fortalecimiento de controles y procedimientos en el manejo de la propiedad planta y equipo de la entidad por parte del proceso de Gestión administrativa para registrar en los estados financieros la realidad de los hechos económicos
</t>
  </si>
  <si>
    <t xml:space="preserve">Actualización y socialización del Manual de Gestión de Bienes de la entidad Resolución 0381 de 2015 , Procedimiento Gestión de Bienes PC-AD-PGD-01-UV5 y formatos asociados </t>
  </si>
  <si>
    <t>Documentos actualizados y socializados</t>
  </si>
  <si>
    <t>Gestor Administrativo/ Responsable almacén</t>
  </si>
  <si>
    <t>Actualización de los saldos contables de la propiedad, planta y equipo (PPE) mediante un 'ajuste por situación financiera', basado en la información real de inventarios físicos (ingresos y salidas) reportados por almacén y presentados al Comité de Manejo de Bienes y Sostenibilidad Contable, con el objetivo de reflejar el saldo real de la PPE conforme al resultado del inventario físico</t>
  </si>
  <si>
    <t>Actualización saldos contables de propiedad planta y equipos</t>
  </si>
  <si>
    <t>Profesional con perfil contable</t>
  </si>
  <si>
    <t>Realizar un inventario físico, registrando los ingresos y salidas de los bienes, el cual será  reportado al Proceso de Gestión Financiera para la generasción del Ajuste por Situación Financiera</t>
  </si>
  <si>
    <t>Actualización trimestral del inventario de bienes en servicio y en bodega previo a la transmisión de los EEFF a la Contaduría</t>
  </si>
  <si>
    <t>Inventario actualizado de bienes en servicio y en bodega</t>
  </si>
  <si>
    <r>
      <rPr>
        <b/>
        <sz val="11"/>
        <color rgb="FF000000"/>
        <rFont val="Arial"/>
        <family val="2"/>
      </rPr>
      <t xml:space="preserve">Accion establecida en el plan de mejoramiento suscrito el 17 de diciembre de 2024, como resultado de la auditoria realizada a la vigencia 2023.
</t>
    </r>
    <r>
      <rPr>
        <sz val="11"/>
        <color indexed="8"/>
        <rFont val="Arial"/>
        <family val="2"/>
      </rPr>
      <t xml:space="preserve">
</t>
    </r>
    <r>
      <rPr>
        <sz val="11"/>
        <color rgb="FFFF0000"/>
        <rFont val="Arial"/>
        <family val="2"/>
      </rPr>
      <t xml:space="preserve">La acción finaliza el 31 de diciembre de 2025
</t>
    </r>
    <r>
      <rPr>
        <sz val="11"/>
        <color indexed="8"/>
        <rFont val="Arial"/>
        <family val="2"/>
      </rPr>
      <t xml:space="preserve">
</t>
    </r>
  </si>
  <si>
    <t>Implementación de una base de datos para el registro y control de la propiedad planta y equipo, que contenga toda la información necesaria (nombre, codigo, ubicación, registro, costo historico, depreciacion entre otros)</t>
  </si>
  <si>
    <t>Base de datos implementada</t>
  </si>
  <si>
    <t>Seguimiento y actualización de la base de datos de registro y control de la propiedad planta y equipo .</t>
  </si>
  <si>
    <t>Informes de seguimiento mensual</t>
  </si>
  <si>
    <r>
      <rPr>
        <b/>
        <u/>
        <sz val="11"/>
        <color theme="1"/>
        <rFont val="Calibri"/>
        <family val="2"/>
        <scheme val="minor"/>
      </rPr>
      <t xml:space="preserve">HALLAZGO 3 de 2023. </t>
    </r>
    <r>
      <rPr>
        <sz val="11"/>
        <color theme="1"/>
        <rFont val="Calibri"/>
        <family val="2"/>
        <scheme val="minor"/>
      </rPr>
      <t xml:space="preserve">INFORMACIÓN CUALITATIVA Y CUANTITATIVA REVELADA EN LAS NOTAS A LOS ESTADOS FINANCIEROS DE LA DNBC A 31 DE DICIEMBRE DE 2023. ADMINISTRATIVO CON PRESUNTA INCIDENCIA DISCIPLINARIA. (A-D).
</t>
    </r>
    <r>
      <rPr>
        <b/>
        <u/>
        <sz val="11"/>
        <color theme="1"/>
        <rFont val="Calibri"/>
        <family val="2"/>
        <scheme val="minor"/>
      </rPr>
      <t>Suscrito el 17 de diciembre de 2024</t>
    </r>
  </si>
  <si>
    <t>Las deficiencias en la revelación de información cualitativa y cuantitativa en las notas contables se deben al incumplimiento de los requerimientos del Marco Normativo Contable, las normas de reconocimiento, medición, revelación y presentación de hechos económicos para entidades de gobierno, la Resolución 038 de 2024 y fallas en el control interno contable al cierre de la vigencia 2023.</t>
  </si>
  <si>
    <t xml:space="preserve">Fortalecer la calidad y transparencia de la información cualitativa y cuantitativa en la elaboración de las notas a los estados financieros en cumplimiento a lo establecido en el marco normativo contable.
</t>
  </si>
  <si>
    <t>Complementar la información revelada en las notas a los estados financieros ajustando la presentación y clasificación  de los elementos contables, en cumplimiento a lo establecidos en la Resolución 038 de 2024 y demas lineamientos establecidos por la Contaduría General de la Nación</t>
  </si>
  <si>
    <t>Notas a los estados financieros ajustados</t>
  </si>
  <si>
    <t>Revisión  de las notas a los estados financieros por parte del Coordinador del grupo de trabajo de Gestión Financiera</t>
  </si>
  <si>
    <t xml:space="preserve">Acta de revisión de  las Notas a los estados financieros </t>
  </si>
  <si>
    <t>Coordinador grupo de trabajo Gestión Financiera</t>
  </si>
  <si>
    <r>
      <rPr>
        <b/>
        <u/>
        <sz val="11"/>
        <color theme="1"/>
        <rFont val="Calibri"/>
        <family val="2"/>
        <scheme val="minor"/>
      </rPr>
      <t>HALLAZGO 4 de 2023</t>
    </r>
    <r>
      <rPr>
        <sz val="11"/>
        <color theme="1"/>
        <rFont val="Calibri"/>
        <family val="2"/>
        <scheme val="minor"/>
      </rPr>
      <t xml:space="preserve">. ADQUISICIÓN DE COMPRESORES DE AIRE RESPIRABLE PARA RECARGAR CILINDROS (BOTELLAS) DE EQUIPOS SCBA DE CONFORMIDAD CON LAS ESPECIFICACIONES TÉCNICAS ESTABLECIDAS POR LA DNBC, EN EL MARCO DEL PROYECTO DE “FORTALECIMIENTO DE LOS CUERPOS DE BOMBEROS DEL PAÍS”. ADMINISTRATIVO CON PRESUNTA INCIDENCIA DISCIPLINARIA Y PARA INDAGACIÒN PRELIMINAR
</t>
    </r>
    <r>
      <rPr>
        <b/>
        <u/>
        <sz val="11"/>
        <color theme="1"/>
        <rFont val="Calibri"/>
        <family val="2"/>
        <scheme val="minor"/>
      </rPr>
      <t xml:space="preserve">
Suscrito el 17 de diciembre de 2024</t>
    </r>
  </si>
  <si>
    <t>Se identifican debilidades en la gestión de la Dirección Nacional de Bomberos de Colombia (DNBC) debido a demoras en la entrega y puesta en funcionamiento de los seis (6) Compresores de Aire Respirable destinados a los Cuerpos de Bomberos beneficiarios, pese a la necesidad de contratación evidenciada en el estudio previo y el análisis de necesidades realizado por la DNBC.</t>
  </si>
  <si>
    <t xml:space="preserve">Fortalecer el Proceso de gestión para la entrega de bienes asignados a los Cuerpos de Bomberos del País con recursos del Fondo Nacional de Bomberos
</t>
  </si>
  <si>
    <t>Formular procedimiento para la asignación  y reasignación de fortalecimiento (bienes) a entregar a los Cuerpos de Bomberos del País con recursos del Fondo Nacional de Bomberos</t>
  </si>
  <si>
    <t>Procedimiento Formulado</t>
  </si>
  <si>
    <t>Gestor Fortalecimiento Bomberil y Subdirector Estratégico</t>
  </si>
  <si>
    <t>Presentar ante la Junta Nacional de Bomberos la propuesta de reasignación de bienes a los Cuerpos de Bomberos, cuando estos no cumplan los requisitos para entrega,  en un termino de tiempo no superior a tres meses; autorizando al Comité Técnico de la DNBC seleccionar el nuevo beneficiario.</t>
  </si>
  <si>
    <t>Propuesta presentada a Junta Nacional de Bomberos</t>
  </si>
  <si>
    <t xml:space="preserve">Subdirector Estratégico </t>
  </si>
  <si>
    <t>Asignación y entrega inmediata de los Compresores de Aire Respirable</t>
  </si>
  <si>
    <t xml:space="preserve">Actas de entrega </t>
  </si>
  <si>
    <r>
      <rPr>
        <b/>
        <u/>
        <sz val="11"/>
        <color theme="1"/>
        <rFont val="Calibri"/>
        <family val="2"/>
        <scheme val="minor"/>
      </rPr>
      <t>HALLAZGO 5 de 2023.</t>
    </r>
    <r>
      <rPr>
        <sz val="11"/>
        <color theme="1"/>
        <rFont val="Calibri"/>
        <family val="2"/>
        <scheme val="minor"/>
      </rPr>
      <t xml:space="preserve"> ADQUISICIÓN DE HERRAMIENTAS ESPECIALIZADAS DE RESCATE VEHICULAR EN EL MARCO DEL PROYECTO DE “FORTALECIMIENTO DE LOS CUERPOS DE BOMBEROS DEL PAÍS”. ADMINISTRATIVO CON PRESUNTA INCIDENCIA DISCIPLINARIA Y PARA INDAGACIÒN PRELIMINAR (A-D-IP).
</t>
    </r>
    <r>
      <rPr>
        <b/>
        <u/>
        <sz val="11"/>
        <color theme="1"/>
        <rFont val="Calibri"/>
        <family val="2"/>
        <scheme val="minor"/>
      </rPr>
      <t xml:space="preserve">
Suscrito el 17 de diciembre de 2024</t>
    </r>
  </si>
  <si>
    <t>Se identifican debilidades en la gestión de la Dirección Nacional de Bomberos de Colombia (DNBC) debido a demoras en la entrega y puesta en funcionamiento de los tres (3) kits de rescate vehicular destinados a los Cuerpos de Bomberos beneficiarios, pese a la necesidad de contratación evidenciada en el estudio previo y el análisis de necesidades realizado por la DNBC.</t>
  </si>
  <si>
    <t>Asignación y entrega inmediata de los kits de Rescate Vehicular</t>
  </si>
  <si>
    <r>
      <rPr>
        <b/>
        <u/>
        <sz val="11"/>
        <color theme="1"/>
        <rFont val="Calibri"/>
        <family val="2"/>
        <scheme val="minor"/>
      </rPr>
      <t>HALLAZGO 6 de 2023</t>
    </r>
    <r>
      <rPr>
        <sz val="11"/>
        <color theme="1"/>
        <rFont val="Calibri"/>
        <family val="2"/>
        <scheme val="minor"/>
      </rPr>
      <t xml:space="preserve">. ATRASO EN LA ENTREGA DE LA ESTACIÓN DE BOMBEROS EN EL MUNICIPIO DE CARTAGENA DEL CHAIRÁ (CAQUETÁ) CONVENIO INTERADMINISTRATIVO NO. 188 DE 2021. ADMINISTRATIVO CON PRESUNTA INCIDENCIA DISCIPLINARIA (A-D).
</t>
    </r>
    <r>
      <rPr>
        <b/>
        <u/>
        <sz val="11"/>
        <color theme="1"/>
        <rFont val="Calibri"/>
        <family val="2"/>
        <scheme val="minor"/>
      </rPr>
      <t>Suscrito el 17 de diciembre de 2024</t>
    </r>
  </si>
  <si>
    <t xml:space="preserve">La suspensión del Contrato Interadministrativo de Gerencia de la Interventoría No. 178 de 2021, según acta No. 01 del 28 de diciembre de 2023, llevó a que el Municipio y la Unión Temporal Bomberos Cartagena 2023 prorrogaran el contrato de obra pública tres meses más, totalizando seis (6) meses y 26 días, y solicitaran una suspensión de un mes para asegurar la interventoría.
</t>
  </si>
  <si>
    <t xml:space="preserve">Fortalecer los mecanismos de planeación, supervisión y seguimiento de contratos relacionados con la construcción de estaciones de bomberos a través de la implementación de un sistema de control integral para mitigar riesgos y garantizar el cumplimiento de los tiempos de ejecución
</t>
  </si>
  <si>
    <t>Entrega de la estación de bomberos de Cartagena del Chairá al Cuerpo de Bomberos del municipio</t>
  </si>
  <si>
    <t>Entrega de estacion de bomberos al Cuerpo de Bomberos del municipio</t>
  </si>
  <si>
    <t>Subdirección Estratégica / Fortalecimiento Bomberil-Insfraestrutra</t>
  </si>
  <si>
    <t>Fortalecimiento Bomberil-Insfraestrutra</t>
  </si>
  <si>
    <r>
      <rPr>
        <b/>
        <sz val="11"/>
        <color rgb="FF000000"/>
        <rFont val="Arial"/>
        <family val="2"/>
      </rPr>
      <t xml:space="preserve">Accion establecida en el plan de mejoramiento suscrito el 17 de diciembre de 2024, como resultado de la auditoria realizada a la vigencia 2023.
</t>
    </r>
    <r>
      <rPr>
        <sz val="11"/>
        <color indexed="8"/>
        <rFont val="Arial"/>
        <family val="2"/>
      </rPr>
      <t xml:space="preserve">
</t>
    </r>
    <r>
      <rPr>
        <sz val="11"/>
        <color rgb="FFFF0000"/>
        <rFont val="Arial"/>
        <family val="2"/>
      </rPr>
      <t xml:space="preserve">La acción finaliza el 31 de Diciembre de 2024
</t>
    </r>
    <r>
      <rPr>
        <sz val="11"/>
        <color indexed="8"/>
        <rFont val="Arial"/>
        <family val="2"/>
      </rPr>
      <t xml:space="preserve">
</t>
    </r>
  </si>
  <si>
    <t>La suspensión del Contrato Interadministrativo de Gerencia de la Interventoría No. 178 de 2021, según acta No. 01 del 28 de diciembre de 2023, llevó a que el Municipio y la Unión Temporal Bomberos Cartagena 2023 prorrogaran el contrato de obra pública tres meses más, totalizando seis (6) meses y 26 días, y solicitaran una suspensión de un mes para asegurar la interventoría.</t>
  </si>
  <si>
    <t>Implementar reuniones de seguimiento financiero, técnico y jurídico con periodicidad trimestral que permita identificar posibles incidencias que afecten la ejecución de los contratos o convenios relacionados con los proyectos de construcción de estaciones de bomberos suscritos por la entidad</t>
  </si>
  <si>
    <t>Actas de reuniones de seguimiento trimestral</t>
  </si>
  <si>
    <t>Ajustar las minutas de los nuevos procesos contractuales con herramientas juridicas que permitan mayor control sobre la ejecución de los contratos derivados relacionados con la construcción de estaciones de bomberos</t>
  </si>
  <si>
    <t>Minutas actualizadas</t>
  </si>
  <si>
    <t>Gestor contratación</t>
  </si>
  <si>
    <r>
      <rPr>
        <b/>
        <u/>
        <sz val="11"/>
        <color theme="1"/>
        <rFont val="Calibri"/>
        <family val="2"/>
        <scheme val="minor"/>
      </rPr>
      <t>HALLAZGO 7 de 2023</t>
    </r>
    <r>
      <rPr>
        <sz val="11"/>
        <color theme="1"/>
        <rFont val="Calibri"/>
        <family val="2"/>
        <scheme val="minor"/>
      </rPr>
      <t xml:space="preserve">. BAJA EJECUCIÓN DEL PRESUPUESTO DE LA DNBC. ADMINISTRATIVO. (A).
</t>
    </r>
    <r>
      <rPr>
        <b/>
        <u/>
        <sz val="11"/>
        <color theme="1"/>
        <rFont val="Calibri"/>
        <family val="2"/>
        <scheme val="minor"/>
      </rPr>
      <t xml:space="preserve">
Suscrito el 17 de diciembre de 2024</t>
    </r>
  </si>
  <si>
    <t>Lo descrito, se generó por deficiencias administrativas y de seguimiento y control de los procedimientos de la Entidad para la oportuna ejecución presupuestal, así como a deficiencias en la gestión eficiente de los recursos asignados a los proyectos de inversión.</t>
  </si>
  <si>
    <t>Generar acciones de monitoreo y control que permitan gestionar oportuna, eficiente  y adecuadamente los recursos asignados a la entidad,</t>
  </si>
  <si>
    <t>Seguimiento mensual a la ejecución presupuestal informando al Comité Directivo los procesos con bajos indicadores en su ejecución, generando alertas para la toma de desiciones de la alta dirección.</t>
  </si>
  <si>
    <t xml:space="preserve">Informe acumulado de los gastos de funcionamiento e inversión </t>
  </si>
  <si>
    <t>Coordinador financiero</t>
  </si>
  <si>
    <t>Seguimiento mensual al PAA informando el avance y cumplimiento en su ejecución, generando alertas para la toma de desiciones de la alta dirección.</t>
  </si>
  <si>
    <t>Acta de comité de contratación con seguimiento al PAA</t>
  </si>
  <si>
    <t>Seuimiento mensual en la plataforma PIIP de los recursos de Inversión.</t>
  </si>
  <si>
    <t>Reportes mensuales realizados en la plataformaPIIP del DNP</t>
  </si>
  <si>
    <t>Fortalecimiento Bomberil y Planeación</t>
  </si>
  <si>
    <t>Fortalecimiento Bomberil-Planeación Estratégica</t>
  </si>
  <si>
    <r>
      <rPr>
        <b/>
        <u/>
        <sz val="11"/>
        <color theme="1"/>
        <rFont val="Calibri"/>
        <family val="2"/>
        <scheme val="minor"/>
      </rPr>
      <t>HALLAZGO 8 de 2023</t>
    </r>
    <r>
      <rPr>
        <sz val="11"/>
        <color theme="1"/>
        <rFont val="Calibri"/>
        <family val="2"/>
        <scheme val="minor"/>
      </rPr>
      <t xml:space="preserve">. ACTUALIZACIÓN DEL PLAN ANUAL DE ADQUISICIONES CONTRATO INTERADMINISTRATIVO NO. 178 DE 2021. ADMINISTRATIVO CON PRESUNTA INCIDENCIA DISCIPLINARIA. (A-D)
</t>
    </r>
    <r>
      <rPr>
        <b/>
        <u/>
        <sz val="11"/>
        <color theme="1"/>
        <rFont val="Calibri"/>
        <family val="2"/>
        <scheme val="minor"/>
      </rPr>
      <t>Suscrito el 17 de diciembre de 2024</t>
    </r>
  </si>
  <si>
    <t>Se identifican debilidades en las gestiones de la Dirección Nacional de Bomberos, ya que no se actualizó el Plan Anual de Adquisiciones (PAA) respecto al cambio de modalidad para la selección de los 'Servicios de interventoría' que deben ejercer el seguimiento técnico, financiero y jurídico de los contratos de obra para la construcción de estaciones de bomberos.</t>
  </si>
  <si>
    <t>Implementar un sistema de gestión integral para la planeación y actualización del PAA que garantice la alineación entre los procesos de Planeaciónn, ejecución contractual y modificaciones necesarias, cumpliendo con la normativa vigente y evitando inconsistencias administrativas</t>
  </si>
  <si>
    <t>Seguimiento mensual al PAA en reunón del Comité de Contratación informando el avance y cumplimiento en su ejecución</t>
  </si>
  <si>
    <t xml:space="preserve">Modificar el PAA cuando se detecte alguna justificación de cambio de modalidad de contratación o aspecto derivado que requiera su actualización </t>
  </si>
  <si>
    <t xml:space="preserve">PAA modificado y cargado en SECOP </t>
  </si>
  <si>
    <r>
      <rPr>
        <b/>
        <u/>
        <sz val="11"/>
        <color theme="1"/>
        <rFont val="Calibri"/>
        <family val="2"/>
        <scheme val="minor"/>
      </rPr>
      <t>HALLAZGO 9 de 2023.</t>
    </r>
    <r>
      <rPr>
        <sz val="11"/>
        <color theme="1"/>
        <rFont val="Calibri"/>
        <family val="2"/>
        <scheme val="minor"/>
      </rPr>
      <t xml:space="preserve"> ADQUISICIÓN DE EQUIPOS CONSISTENTES EN BOMBAS DE INCENDIOS MARK 3 CON TANQUE DE COMBUSTIBLE Y DEMÁS  ACCESORIOS PARA LA EXTINCIÓN DE INCENDIOS FORESTALES.
ADMINISTRATIVO CON PRESUNTA INCIDENCIA DISCIPLINARIA Y PARA INDAGACIÓN PRELIMINAR (A-D-IP).
</t>
    </r>
    <r>
      <rPr>
        <b/>
        <u/>
        <sz val="11"/>
        <color theme="1"/>
        <rFont val="Calibri"/>
        <family val="2"/>
        <scheme val="minor"/>
      </rPr>
      <t>Suscrito el 17 de diciembre de 2024</t>
    </r>
  </si>
  <si>
    <t>De acuerdo con la situación antes descrita, se identifican debilidades por parte de la Dirección Nacional de Bomberos de Colombia – DNBC con relación a la falta de gestión por demoras para la entrega y puesta en funcionamiento de los tres (3) Kits contra incendios a los cuerpos de bomberos beneficiarios, teniendo en cuenta la necesidad de contratación de estos elementos.</t>
  </si>
  <si>
    <t>Asignación y entrega inmediata de Kits contra incendios</t>
  </si>
  <si>
    <r>
      <rPr>
        <b/>
        <u/>
        <sz val="11"/>
        <color theme="1"/>
        <rFont val="Calibri"/>
        <family val="2"/>
        <scheme val="minor"/>
      </rPr>
      <t>HALLAZGO 10 de 2023</t>
    </r>
    <r>
      <rPr>
        <sz val="11"/>
        <color theme="1"/>
        <rFont val="Calibri"/>
        <family val="2"/>
        <scheme val="minor"/>
      </rPr>
      <t xml:space="preserve">. AMPLIACIÓN DEL ACTA DE SUSPENSIÓN 2 DEL CONTRATO DE OBRA NRO. 057-SOP DE 2022 EN EL MARCO DEL CONVENIO DE COFINANCIACIÓN NRO. 167 DE 2023. ADMINISTRATIVO CON PRESUNTA INCIDENCIA DISCIPLINARIA. (A-D).
</t>
    </r>
    <r>
      <rPr>
        <b/>
        <u/>
        <sz val="11"/>
        <color theme="1"/>
        <rFont val="Calibri"/>
        <family val="2"/>
        <scheme val="minor"/>
      </rPr>
      <t>Suscrito el 17 de diciembre de 2024</t>
    </r>
  </si>
  <si>
    <t>Se identifican deficiencias en la gestión y controles de la supervisión designada por la Dirección Nacional de Bomberos de Colombia, particularmente en la vigilancia del cumplimiento del cronograma para la instalación de la red contra incendios. Además, se requiere seguimiento a los atrasos y a las solicitudes de adiciones o prórrogas presentadas por el Municipio.</t>
  </si>
  <si>
    <t>Subdirección Estratégica / Fortalecimiento Bomberil</t>
  </si>
  <si>
    <t>Actualizar el acto administrativo que conforma el comité de infraestructura de la DNBC con la finalidad de ampliar el alcance de las funciones del mismo, hacia actividades de indole juridicas, técnicas y administrativas, con la finanlidad de generar alertas ante incidencias que puedad afectar la ejecución del contrato</t>
  </si>
  <si>
    <t>Acto administrativo actualizado</t>
  </si>
  <si>
    <t>Asesor Jurídico</t>
  </si>
  <si>
    <r>
      <rPr>
        <b/>
        <u/>
        <sz val="11"/>
        <color theme="1"/>
        <rFont val="Calibri"/>
        <family val="2"/>
        <scheme val="minor"/>
      </rPr>
      <t xml:space="preserve">HALLAZGO 11 de 2023. </t>
    </r>
    <r>
      <rPr>
        <sz val="11"/>
        <color theme="1"/>
        <rFont val="Calibri"/>
        <family val="2"/>
        <scheme val="minor"/>
      </rPr>
      <t xml:space="preserve">CUMPLIMIENTO POLÍTICA Y PLAN DE AUSTERIDAD DE GASTO VIGENCIA 2023, DIRECCIÓN NACIONAL DE BOMBEROS DE COLOMBIA DNBC. ADMINISTRATIVO. (A).
</t>
    </r>
    <r>
      <rPr>
        <b/>
        <u/>
        <sz val="11"/>
        <color theme="1"/>
        <rFont val="Calibri"/>
        <family val="2"/>
        <scheme val="minor"/>
      </rPr>
      <t>Suscrito el 17 de diciembre de 2024</t>
    </r>
  </si>
  <si>
    <t>Se presentan debilidades en la programación, revisión y ajuste oportuno de la austeridad del gasto. Aunque la Oficina de Control Interno realiza seguimiento al Plan de Austeridad, no se evidencia que sus informes sean analizados por la alta dirección ni que se implementen acciones de mejora para tomar decisiones y realizar ajustes oportunos.</t>
  </si>
  <si>
    <t>Diseñar e implementar acciones qu epermitan garantizar la adopción efectiva de las directrices de austeridad establecer metas cuantificables de ahorro y promover la eficiencia en la gestión de recursos públicos.</t>
  </si>
  <si>
    <t>Presentar al Comité Directivo la propuesta de las metas de ahorro anual y austeridad del gasto, con el análisis y justificación de cada una de las metas propuestas por concepto de gasto por funcionaiento e inversión</t>
  </si>
  <si>
    <t>Informe de presentación de propuesta al comité directivo con los gastos de ahorro</t>
  </si>
  <si>
    <t>Gestor Administrativa</t>
  </si>
  <si>
    <r>
      <rPr>
        <b/>
        <sz val="11"/>
        <color rgb="FF000000"/>
        <rFont val="Arial"/>
        <family val="2"/>
      </rPr>
      <t xml:space="preserve">Accion establecida en el plan de mejoramiento suscrito el 17 de diciembre de 2024, como resultado de la auditoria realizada a la vigencia 2023.
</t>
    </r>
    <r>
      <rPr>
        <sz val="11"/>
        <color indexed="8"/>
        <rFont val="Arial"/>
        <family val="2"/>
      </rPr>
      <t xml:space="preserve">
</t>
    </r>
    <r>
      <rPr>
        <sz val="11"/>
        <color rgb="FFFF0000"/>
        <rFont val="Arial"/>
        <family val="2"/>
      </rPr>
      <t xml:space="preserve">La acción finaliza el 28 de febereo de 2025
</t>
    </r>
    <r>
      <rPr>
        <sz val="11"/>
        <color indexed="8"/>
        <rFont val="Arial"/>
        <family val="2"/>
      </rPr>
      <t xml:space="preserve">
</t>
    </r>
  </si>
  <si>
    <t>Seguimiento mensual al cumplimiento de las metas de austeridad propuestas</t>
  </si>
  <si>
    <r>
      <rPr>
        <b/>
        <u/>
        <sz val="11"/>
        <color theme="1"/>
        <rFont val="Calibri"/>
        <family val="2"/>
        <scheme val="minor"/>
      </rPr>
      <t>HALLAZGO 12 de 2023.</t>
    </r>
    <r>
      <rPr>
        <sz val="11"/>
        <color theme="1"/>
        <rFont val="Calibri"/>
        <family val="2"/>
        <scheme val="minor"/>
      </rPr>
      <t xml:space="preserve"> EJECUCIÓN CONTRATO N.º 51- ADQUISICIÓN DE KIT BOMBA FORESTAL ESPECIALIZADA PARA FORTALECER LA CAPACIDAD DE RESPUESTA DE LAS BRIGADAS FORESTALES, EN EL MARCO DEL PROYECTO DE FORTALECIMIENTO DE LOS CUERPOS DE BOMBEROS DEL PAIS. ADMINISTRATIVO CON PRESUNTA INCIDENCIA DISCIPLINARIA Y PARA INDAGACIÒN PRELIMINAR. (A-D-IP).
</t>
    </r>
    <r>
      <rPr>
        <b/>
        <u/>
        <sz val="11"/>
        <color theme="1"/>
        <rFont val="Calibri"/>
        <family val="2"/>
        <scheme val="minor"/>
      </rPr>
      <t>Suscrito el 17 de diciembre de 2024</t>
    </r>
  </si>
  <si>
    <t>Se identifican deficiencias en la planificación de la adquisición de kits de bomba forestal especializada, ya que el Contrato N.º 51 de 2023 se realizó sin destinación específica, a pesar de las necesidades presentadas por las Juntas Departamentales. Además, hay falta de gestión e incumplimiento de funciones de la Junta Nacional de Bomberos en la aprobación de los proyectos.</t>
  </si>
  <si>
    <t>Asignación y entrega inmediata de Kit Bomba Forestal especializada</t>
  </si>
  <si>
    <t>Subdrector estratégico</t>
  </si>
  <si>
    <r>
      <rPr>
        <b/>
        <u/>
        <sz val="11"/>
        <color theme="1"/>
        <rFont val="Calibri"/>
        <family val="2"/>
        <scheme val="minor"/>
      </rPr>
      <t>HALLAZGO 13 de 2023.</t>
    </r>
    <r>
      <rPr>
        <sz val="11"/>
        <color theme="1"/>
        <rFont val="Calibri"/>
        <family val="2"/>
        <scheme val="minor"/>
      </rPr>
      <t xml:space="preserve"> EJECUCIÓN CONTRATO N.º 117 DE 2023 - CONTRATAR LA ADQUISICIÓN EQUIPOS DE PROTECCIÓN PERSONAL ESPECIALIZADOS EN EXTINCIÓN DE INCENDIOS ESTRUCTURALES EN EL MARCO DEL PROYECTO DE FORTALECIMIENTO A LOS CUERPOS DE BOMBEROS DEL PAÍS. ADMINISTRATIVO CON PRESUNTA INCIDENCIA DISCIPLINARIA Y PARA INDAGACIÒN PRELIMINAR. (A-D-IP).
</t>
    </r>
    <r>
      <rPr>
        <b/>
        <u/>
        <sz val="11"/>
        <color theme="1"/>
        <rFont val="Calibri"/>
        <family val="2"/>
        <scheme val="minor"/>
      </rPr>
      <t>Suscrito el 17 de diciembre de 2024</t>
    </r>
    <r>
      <rPr>
        <sz val="11"/>
        <color theme="1"/>
        <rFont val="Calibri"/>
        <family val="2"/>
        <scheme val="minor"/>
      </rPr>
      <t xml:space="preserve">
</t>
    </r>
  </si>
  <si>
    <t>Se identifican deficiencias en la planificación de la adquisición de EPPS para extinción de incendios, ya que el Contrato N117 de 2023 se realizó sin destinación específica, a pesar de las necesidades presentadas por las Juntas Departamentales. Además, hay falta de gestión e incumplimiento de funciones de la Junta Nacional de Bomberos en la aprobación de proyectos</t>
  </si>
  <si>
    <t xml:space="preserve">Asignación y entrega inmediata de equipos de protección personal </t>
  </si>
  <si>
    <r>
      <rPr>
        <b/>
        <u/>
        <sz val="11"/>
        <color theme="1"/>
        <rFont val="Calibri"/>
        <family val="2"/>
        <scheme val="minor"/>
      </rPr>
      <t>HALLAZGO 14 de 2023.</t>
    </r>
    <r>
      <rPr>
        <sz val="11"/>
        <color theme="1"/>
        <rFont val="Calibri"/>
        <family val="2"/>
        <scheme val="minor"/>
      </rPr>
      <t xml:space="preserve"> EJECUCIÓN CONTRATO N.º 258 DE 2023 - ADQUISICIÓN DE	COMPRESORES DE AIRE RESPIRABLE DE ALTA PRESIÓNMULTIFUNCIONALES (CASCADA – 2 BOTELLAS) CON EL FIN DEFORTALECER LA CAPACIDAD DE RESPUESTA DE LOS CUERPOS DE BOMBEROS ANTE SITUACIONES DE EMERGENCIAS EN EL MARCO DE PROYECTO DE FORTALECIMIENTO DE LOS CUERPOS DE BOMBEROS DEL PAÍS. ADMINISTRATIVO CON PRESUNTA INCIDENCIA DISCIPLINARIA Y BENEFICIO DE AUDITORÍA (A-D-BA)
</t>
    </r>
    <r>
      <rPr>
        <b/>
        <u/>
        <sz val="11"/>
        <color theme="1"/>
        <rFont val="Calibri"/>
        <family val="2"/>
        <scheme val="minor"/>
      </rPr>
      <t xml:space="preserve">
Suscrito el 17 de diciembre de 2024</t>
    </r>
    <r>
      <rPr>
        <sz val="11"/>
        <color theme="1"/>
        <rFont val="Calibri"/>
        <family val="2"/>
        <scheme val="minor"/>
      </rPr>
      <t xml:space="preserve">
</t>
    </r>
  </si>
  <si>
    <t>Se identifican deficiencias en la adquisición de compresores de aire respirable (Contrato N.º 258 de 2023), realizada sin destinación específica, a pesar de las necesidades presentadas por las Juntas Departamentales. Además, hay falta de gestión de la Junta Nacional de Bomberos, ya que los elementos adquiridos no cumplen su fin y permanecen en almacén.</t>
  </si>
  <si>
    <t>Asignación y entrega inmediata de compresores de aire respirable de alta presión multifuncionales cascada con dos botellas</t>
  </si>
  <si>
    <t>Trasladar al proceso de Gestión F62:F64de asuntos disciplinarios de la DNBC el informe de auditoria de la CGR para que se determine la procedencia o no de acción disciplinaria, por ser de su competencia de acuerdo con el manual de funciones.</t>
  </si>
  <si>
    <r>
      <rPr>
        <b/>
        <u/>
        <sz val="11"/>
        <color theme="1"/>
        <rFont val="Calibri"/>
        <family val="2"/>
        <scheme val="minor"/>
      </rPr>
      <t>HALLAZGO 15 de 2023.</t>
    </r>
    <r>
      <rPr>
        <sz val="11"/>
        <color theme="1"/>
        <rFont val="Calibri"/>
        <family val="2"/>
        <scheme val="minor"/>
      </rPr>
      <t xml:space="preserve"> EJECUCIÓN CONTRATO N.º 268 de 2023- ADQUISICIÓN DE EQUIPOS DE RESCATE VERTICAL Y HERRAMIENTAS PARA LA ATENCIÓN DE INCENDIOS FORESTALES EN EL MARCO DEL PROYECTO DE FORTALECIMIENTO DE LOS CUERPOS DE BOMBEROS DEL PAÍS. ADMINISTRATIVO CON PRESUNTA INCIDENCIA DISCIPLINARIA Y PARA INDAGACIÓN PRELIMINAR. (A-D-IP).
</t>
    </r>
    <r>
      <rPr>
        <b/>
        <u/>
        <sz val="11"/>
        <color theme="1"/>
        <rFont val="Calibri"/>
        <family val="2"/>
        <scheme val="minor"/>
      </rPr>
      <t>Suscrito el 17 de diciembre de 2024</t>
    </r>
    <r>
      <rPr>
        <sz val="11"/>
        <color theme="1"/>
        <rFont val="Calibri"/>
        <family val="2"/>
        <scheme val="minor"/>
      </rPr>
      <t xml:space="preserve">
</t>
    </r>
  </si>
  <si>
    <t>Se identifican deficiencias en el control de inventarios, como la falta de un software actualizado, incumplimiento de procedimientos de almacén e inconsistencias en actas de traslado. También hay falencias en la adquisición de equipos de rescate y herramientas (Contrato N.º 268 de 2023) sin destinación específica, con falta de gestión de la Junta Nacional de Bomberos.</t>
  </si>
  <si>
    <t>Asignación y entrega inmediata de equipos de rescate vertical</t>
  </si>
  <si>
    <r>
      <rPr>
        <b/>
        <u/>
        <sz val="11"/>
        <color theme="1"/>
        <rFont val="Calibri"/>
        <family val="2"/>
        <scheme val="minor"/>
      </rPr>
      <t xml:space="preserve">Hallazgo No. 10 de 2020. Administración y entrega de bienes Contrato 218 de 2020. Administrativo.
</t>
    </r>
    <r>
      <rPr>
        <sz val="11"/>
        <color theme="1"/>
        <rFont val="Calibri"/>
        <family val="2"/>
        <scheme val="minor"/>
      </rPr>
      <t xml:space="preserve">
La Dirección Nacional de Bomberos de Colombia no ejerció un adecuado control en la salida de almacén y entrega final a los cuerpos de bomberos del país de los elementos contratados conforme se establece en el  “Procedimiento PC-AD-01 Gestión de Bienes”.  
</t>
    </r>
    <r>
      <rPr>
        <b/>
        <sz val="11"/>
        <color theme="1"/>
        <rFont val="Calibri"/>
        <family val="2"/>
        <scheme val="minor"/>
      </rPr>
      <t xml:space="preserve">
Acción reemplanteada CGR, visita realizada en la vigencia 2024 a la vigencia 2023. Acción incorporada en el nuevo plan de mejoramiento suscrito 17 de diciembre de 2024</t>
    </r>
  </si>
  <si>
    <t>Gestión Administrativa / Responsable almacén</t>
  </si>
  <si>
    <t>Acción establecida en el Plan de Mejoramiento suscrito el 15 de enero de 2024 como resultado de la auditoria realizada a la vigencia 2022
La acción de mejora finaliza el 30 de marzo de  2025
Acción reemplanteada CGR, visita realizada en la vigencia 2024 a la vigencia 2023. Acción incorporada en el nuevo plan de mejoramiento suscrito 17 de diciembre de 2024</t>
  </si>
  <si>
    <t>Acción establecida en el Plan de Mejoramiento suscrito el 15 de enero de 2024 como resultado de la auditoria realizada a la vigencia 2022
La acción de mejora finaliza el 31 de diciembre de  2025
Acción reemplanteada CGR, visita realizada en la vigencia 2024 a la vigencia 2023. Acción incorporada en el nuevo plan de mejoramiento suscrito 17 de diciembre de 2024</t>
  </si>
  <si>
    <r>
      <rPr>
        <b/>
        <u/>
        <sz val="11"/>
        <color theme="1"/>
        <rFont val="Calibri"/>
        <family val="2"/>
        <scheme val="minor"/>
      </rPr>
      <t>Hallazgo 01 de 2021 Uniformidad en los registros contables Administrativo</t>
    </r>
    <r>
      <rPr>
        <sz val="11"/>
        <color theme="1"/>
        <rFont val="Calibri"/>
        <family val="2"/>
        <scheme val="minor"/>
      </rPr>
      <t xml:space="preserve">
Los Contratos 282 2020 y 195 2021 fueron contabilizados en cuentas diferentes 510804001 Dotación y suministro a trabajadores y 152030001 Inventarios Prendas de vestir y calzado a pesar de que corresponden al mismo objeto contractual no existe uniformidad en los registros contables
</t>
    </r>
    <r>
      <rPr>
        <b/>
        <sz val="11"/>
        <color theme="1"/>
        <rFont val="Calibri"/>
        <family val="2"/>
        <scheme val="minor"/>
      </rPr>
      <t xml:space="preserve">
Acción reemplanteada CGR, visita realizada en la vigencia 2024 a la vigencia 2023. Acción incorporada en el nuevo plan de mejoramiento suscrito 17 de diciembre de 2024</t>
    </r>
  </si>
  <si>
    <t>Actualización de los saldos contables de la propiedad, planta y equipo mediante un 'ajuste por situación financiera', basado en los inventarios físicos (ingresos y salidas) reportados por almacén y presentados al Comité de manejo de bienes y sostenibilidad contable, para reflejar el saldo real de la PPE conforme al resultado del inventario físico.</t>
  </si>
  <si>
    <t>Acción establecida en el Plan de Mejoramiento suscrito el 26 de Diciembre de 2022,  como resultado de la Auditoría Financiera realizada por la CGR a la vigencia 2021.
La acción de mejora finaliza el 30 de marzo de 2025
Acción reemplanteada CGR, visita realizada en la vigencia 2024 a la vigencia 2023. Acción incorporada en el nuevo plan de mejoramiento suscrito 17 de diciembre de 2024</t>
  </si>
  <si>
    <t>Acción establecida en el Plan de Mejoramiento suscrito el 26 de Diciembre de 2022,  como resultado de la Auditoría Financiera realizada por la CGR a la vigencia 2021.
La acción de mejora finaliza el 30 de junio de 2025
Acción reemplanteada CGR, visita realizada en la vigencia 2024 a la vigencia 2023. Acción incorporada en el nuevo plan de mejoramiento suscrito 17 de diciembre de 2024</t>
  </si>
  <si>
    <r>
      <rPr>
        <b/>
        <u/>
        <sz val="11"/>
        <color theme="1"/>
        <rFont val="Calibri"/>
        <family val="2"/>
        <scheme val="minor"/>
      </rPr>
      <t xml:space="preserve">Hallazgo 04 de 2021  Política Contable de Inventarios Administrativa con posible incidencia disciplinaria </t>
    </r>
    <r>
      <rPr>
        <sz val="11"/>
        <color theme="1"/>
        <rFont val="Calibri"/>
        <family val="2"/>
        <scheme val="minor"/>
      </rPr>
      <t xml:space="preserve">La entidad uso en la vigencia 2021 la cuenta de inventarios 152030001 Prendas de Vestir y Calzado y no incluyó una política contable para el uso y manejo de ésta
</t>
    </r>
    <r>
      <rPr>
        <b/>
        <sz val="11"/>
        <color theme="1"/>
        <rFont val="Calibri"/>
        <family val="2"/>
        <scheme val="minor"/>
      </rPr>
      <t>Acción reemplanteada CGR, visita realizada en la vigencia 2024 a la vigencia 2023. Acción incorporada en el nuevo plan de mejoramiento suscrito 17 de diciembre de 2024</t>
    </r>
  </si>
  <si>
    <t>Falta de previsión del área contable sobre el uso de las cuentas que la entidad va a requeriri en sus operaciones y formular, antes de usar la cuenta una política contable que indique el reconocimiento de los hechos en ella.</t>
  </si>
  <si>
    <r>
      <rPr>
        <b/>
        <u/>
        <sz val="11"/>
        <color theme="1"/>
        <rFont val="Calibri"/>
        <family val="2"/>
        <scheme val="minor"/>
      </rPr>
      <t>Hallazgo No. 05 de 2020.  Contratos 174 y 219 de 2020. Administrativo.</t>
    </r>
    <r>
      <rPr>
        <sz val="11"/>
        <color theme="1"/>
        <rFont val="Calibri"/>
        <family val="2"/>
        <scheme val="minor"/>
      </rPr>
      <t xml:space="preserve">
Deficiencias en la aplicación de controles en la gestión administrativa en ocasión de la urgencia manifiesta Contratos 174 y 219 de 2020 en cuanto a la falta de firmas, diferencias de fechas y números en documentos y diferencias frente a las cantidades compradas y distribuidas.
</t>
    </r>
    <r>
      <rPr>
        <b/>
        <sz val="11"/>
        <color theme="1"/>
        <rFont val="Calibri"/>
        <family val="2"/>
        <scheme val="minor"/>
      </rPr>
      <t xml:space="preserve">Acción reemplanteada CGR, visita realizada en la vigencia 2024 a la vigencia 2023. Acción incorporada en el nuevo plan de mejoramiento suscrito 17 de diciembre de 2024
</t>
    </r>
  </si>
  <si>
    <t xml:space="preserve">Debilidad en la aplicación de los controles en lo relacionado con los procedimientos PC-GF-10 Registro de obligaciones, Procedimiento PC-GF-10 Central de cuentas, Procedimiento PC-AD-01 Gestión de Bienes, en algunas cláusulas del contrato 219 de 2020 y el Manual de Supervisión Contractual de la DNBC adoptado mediante Resolución 066 de 2016 y en los sistemas de información. </t>
  </si>
  <si>
    <t>Acción establecida en el Plan de Mejoramiento suscrito el 15 de enero de 2024 como resultado de la auditoria realizada a la vigencia 2022
La acción de mejora finaliza el 30 de junio de 2025
Acción reemplanteada CGR, visita realizada en la vigencia 2024 a la vigencia 2023. Acción incorporada en el nuevo plan de mejoramiento suscrito 17 de diciembre de 2024</t>
  </si>
  <si>
    <t>Acción establecida en el Plan de Mejoramiento suscrito el 15 de enero de 2024 como resultado de la auditoria realizada a la vigencia 2022
La acción de mejora finaliza el 30 de marzo de 2025
Acción reemplanteada CGR, visita realizada en la vigencia 2024 a la vigencia 2023. Acción incorporada en el nuevo plan de mejoramiento suscrito 17 de diciembre de 2024</t>
  </si>
  <si>
    <t>Acción establecida en el Plan de Mejoramiento suscrito el 15 de enero de 2024 como resultado de la auditoria realizada a la vigencia 2022
La acción de mejora finaliza el 31 de diciembre de 2025
Acción reemplanteada CGR, visita realizada en la vigencia 2024 a la vigencia 2023. Acción incorporada en el nuevo plan de mejoramiento suscrito 17 de diciembre de 2024</t>
  </si>
  <si>
    <r>
      <rPr>
        <b/>
        <u/>
        <sz val="11"/>
        <color theme="1"/>
        <rFont val="Calibri"/>
        <family val="2"/>
        <scheme val="minor"/>
      </rPr>
      <t>Hallazgo No. 09 de 2020. Consistencia de la información Contratos 228 y 229 de 2020.
Administrativa.</t>
    </r>
    <r>
      <rPr>
        <sz val="11"/>
        <color theme="1"/>
        <rFont val="Calibri"/>
        <family val="2"/>
        <scheme val="minor"/>
      </rPr>
      <t xml:space="preserve">
Falencias en la consistencia de la información, por la falta de designación del supervisor, documentos sin firmas, actas de salida de almacén con fecha anterior a la suscripción del contrato entre otras</t>
    </r>
    <r>
      <rPr>
        <b/>
        <u/>
        <sz val="11"/>
        <color theme="1"/>
        <rFont val="Calibri"/>
        <family val="2"/>
        <scheme val="minor"/>
      </rPr>
      <t xml:space="preserve">
Acción reemplanteada CGR, visita realizada en la vigencia 2024 a la vigencia 2023. Acción incorporada en el nuevo plan de mejoramiento suscrito 17 de diciembre de 2024</t>
    </r>
  </si>
  <si>
    <t>Deficiencias en la aplicación de controles y sistemas de información en los procedimientos administrativos PC-AD-01 (Gestión de Bienes) y PC-GF-10 (Registro de obligaciones), lo que genera riesgos en el reporte de información, afectando el proceso de contratación, administración y entrega de bienes o servicios adquiridos por urgencia manifiesta.</t>
  </si>
  <si>
    <t>Acción establecida en el Plan de Mejoramiento suscrito el 15 de enero de 2024 como resultado de la auditoria realizada a la vigencia 2022
La acción de mejora finaliza el 30 de junio de  2025
Acción reemplanteada CGR, visita realizada en la vigencia 2024 a la vigencia 2023. Acción incorporada en el nuevo plan de mejoramiento suscrito 17 de diciembre de 2024</t>
  </si>
  <si>
    <t xml:space="preserve">
Notificación</t>
  </si>
  <si>
    <r>
      <rPr>
        <b/>
        <sz val="11"/>
        <color rgb="FF000000"/>
        <rFont val="Arial"/>
        <family val="2"/>
      </rPr>
      <t>La acción de mejora finalizó el 31 de Diciembre de 2022</t>
    </r>
    <r>
      <rPr>
        <sz val="11"/>
        <color indexed="8"/>
        <rFont val="Arial"/>
        <family val="2"/>
      </rPr>
      <t xml:space="preserve">
El sistema   Orfeo generaba automáticamente la Notificación  al correo electrónico del usuario de la oficina de atención al ciudadano cuando se radicaba una PQRSD. 
Al realizar el seguimiento correspondiente al primer semestre de 2024, se evidencia los correos donde se notifica al usuario que llego un orfeo.
</t>
    </r>
    <r>
      <rPr>
        <b/>
        <sz val="11"/>
        <color rgb="FF000000"/>
        <rFont val="Arial"/>
        <family val="2"/>
      </rPr>
      <t>Al 31 de Diciembre de 2024 la acción posee efectividad por lo tanto se retira del plan de mejoramiento</t>
    </r>
  </si>
  <si>
    <r>
      <rPr>
        <b/>
        <sz val="11"/>
        <rFont val="Arial"/>
        <family val="2"/>
      </rPr>
      <t xml:space="preserve">
La acción de mejora finalizó el 31 de Diciembre de 2022
</t>
    </r>
    <r>
      <rPr>
        <sz val="11"/>
        <rFont val="Arial"/>
        <family val="2"/>
      </rPr>
      <t xml:space="preserve">
Se evidencia listados de tiempo de contestación. De igual forma el sistema emite otra serie de listados de acuerdo a lo que se requiere consultar.
</t>
    </r>
    <r>
      <rPr>
        <b/>
        <sz val="11"/>
        <rFont val="Arial"/>
        <family val="2"/>
      </rPr>
      <t xml:space="preserve">
Al 31 de Diciembre de 2024 la acción posee efectividad por lo tanto se retira del plan de mejoramiento</t>
    </r>
  </si>
  <si>
    <r>
      <rPr>
        <b/>
        <sz val="11"/>
        <rFont val="Arial"/>
        <family val="2"/>
      </rPr>
      <t>La acción de mejora finalizó el 31 de Diciembre de 2022</t>
    </r>
    <r>
      <rPr>
        <sz val="11"/>
        <rFont val="Arial"/>
        <family val="2"/>
      </rPr>
      <t xml:space="preserve">
En la página web, en el link https://ventanillaunica.dnbc.gov.co/site/signup, los ciudadanos pueden realizar la PQRSD. Se evidencia el pantallazo con la información requeridad para realizar la PETICIÓN.
</t>
    </r>
    <r>
      <rPr>
        <b/>
        <sz val="11"/>
        <rFont val="Arial"/>
        <family val="2"/>
      </rPr>
      <t>Al 31 de Diciembre de 2024 la acción posee efectividad por lo tanto se retira del plan de mejoramiento</t>
    </r>
  </si>
  <si>
    <r>
      <t xml:space="preserve">La acción de mejora finaliza el 31 de Diciembre  de 2024
</t>
    </r>
    <r>
      <rPr>
        <sz val="11"/>
        <color indexed="8"/>
        <rFont val="Arial"/>
        <family val="2"/>
      </rPr>
      <t xml:space="preserve">
El sistema ORFEO implementado tiene la opción de firma con código QR, firma digital y firma física
link:    https://orfeo-ng.dnbc.gov.co/orfeo-ng/#/login</t>
    </r>
    <r>
      <rPr>
        <b/>
        <sz val="11"/>
        <color indexed="8"/>
        <rFont val="Arial"/>
        <family val="2"/>
      </rPr>
      <t xml:space="preserve">
Por lo tanto, se dio cumplimiento a la Acción de mejora establecida en el Plan de Mejoramiento.</t>
    </r>
  </si>
  <si>
    <r>
      <rPr>
        <b/>
        <sz val="11"/>
        <color rgb="FF000000"/>
        <rFont val="Arial"/>
        <family val="2"/>
      </rPr>
      <t>La acción de mejora finalizó el 31 de Diciembre  de 2022.</t>
    </r>
    <r>
      <rPr>
        <sz val="11"/>
        <color indexed="8"/>
        <rFont val="Arial"/>
        <family val="2"/>
      </rPr>
      <t xml:space="preserve">
</t>
    </r>
    <r>
      <rPr>
        <sz val="11"/>
        <rFont val="Arial"/>
        <family val="2"/>
      </rPr>
      <t xml:space="preserve">Se han realizado mejoras al  sistema ORFEO, las cuales han sido solicitadas por parte de la entidad, tales como impresión de  stiker, modificación de caracteres, ajuste del formulario PQRSD, entre otros
En la vigencia 2024, se realizó la actualización del sistema ORFEO, pasando de la versión 3,8 a la NG.
</t>
    </r>
    <r>
      <rPr>
        <b/>
        <sz val="11"/>
        <color rgb="FF000000"/>
        <rFont val="Arial"/>
        <family val="2"/>
      </rPr>
      <t xml:space="preserve">
</t>
    </r>
    <r>
      <rPr>
        <sz val="11"/>
        <rFont val="Arial"/>
        <family val="2"/>
      </rPr>
      <t>Durante el primer semestre de 2024, se cargaron evidencias donde se registra la relación de los orfeos registrados con el número de radicado</t>
    </r>
    <r>
      <rPr>
        <b/>
        <sz val="11"/>
        <color rgb="FF000000"/>
        <rFont val="Arial"/>
        <family val="2"/>
      </rPr>
      <t xml:space="preserve">
</t>
    </r>
    <r>
      <rPr>
        <b/>
        <sz val="11"/>
        <rFont val="Arial"/>
        <family val="2"/>
      </rPr>
      <t>Al 31 de Diciembre de 2024 la acción posee efectividad por lo tanto se retira del plan de mejoramiento</t>
    </r>
  </si>
  <si>
    <r>
      <rPr>
        <b/>
        <sz val="11"/>
        <color rgb="FF000000"/>
        <rFont val="Arial"/>
        <family val="2"/>
      </rPr>
      <t>La acción de mejora finalizó el 31 de Diciembre  de 2022.</t>
    </r>
    <r>
      <rPr>
        <sz val="11"/>
        <color indexed="8"/>
        <rFont val="Arial"/>
        <family val="2"/>
      </rPr>
      <t xml:space="preserve">
Se realizó la Renovación  del  bloque IPv6 para generar tráfico IPV6 de la entidad hacia internet y viceversa. Se adquirió el licenciamiento el cual se vence en Julio de 2025
</t>
    </r>
    <r>
      <rPr>
        <b/>
        <sz val="11"/>
        <color rgb="FF000000"/>
        <rFont val="Arial"/>
        <family val="2"/>
      </rPr>
      <t xml:space="preserve">
Al 31 de Diciembre de 2024 la acción posee efectividad por lo tanto se retira del plan de mejoramiento</t>
    </r>
  </si>
  <si>
    <r>
      <rPr>
        <b/>
        <sz val="11"/>
        <color rgb="FF000000"/>
        <rFont val="Arial"/>
        <family val="2"/>
      </rPr>
      <t>La acción de mejora finalizó el 31 de Diciembre  de 2022.</t>
    </r>
    <r>
      <rPr>
        <sz val="11"/>
        <color indexed="8"/>
        <rFont val="Arial"/>
        <family val="2"/>
      </rPr>
      <t xml:space="preserve">
Se realizó seguimiento y verificación donde se evidencia que el sitio web es accesible mediante redes IPV 6. 
</t>
    </r>
    <r>
      <rPr>
        <sz val="11"/>
        <rFont val="Arial"/>
        <family val="2"/>
      </rPr>
      <t>Durante el primer  semestre de 2024, se anexa el informe de la pagina LACNIC, donde se evidencia que actualmente se cuenta con la renovación</t>
    </r>
    <r>
      <rPr>
        <b/>
        <sz val="11"/>
        <color rgb="FFFF0000"/>
        <rFont val="Arial"/>
        <family val="2"/>
      </rPr>
      <t xml:space="preserve">
</t>
    </r>
    <r>
      <rPr>
        <b/>
        <sz val="11"/>
        <color rgb="FF000000"/>
        <rFont val="Arial"/>
        <family val="2"/>
      </rPr>
      <t xml:space="preserve">
Al 31 de Diciembre de 2024 la acción posee efectividad por lo tanto se retira del plan de mejoramiento</t>
    </r>
  </si>
  <si>
    <r>
      <t xml:space="preserve">Acción establecida en el Plan de Mejoramiento suscrito el 26 de Diciembre de 2022,  como resultado de la Auditoría Financiera realizada por la CGR a la vigencia 2021 
La acción de mejora finaliza el 30 de marzo de 2024
</t>
    </r>
    <r>
      <rPr>
        <sz val="11"/>
        <rFont val="Arial"/>
        <family val="2"/>
      </rPr>
      <t xml:space="preserve">El Proceso de Gestión Financiera generó correos electrónicos a las dependencias que debían reportar información necesaria  para soportar de manera detallada  las notas contables los saldos que hacen referencia a los rubros de las Cuentas por Cobrar, Cuentas de orden, Propiedad planta y equipo, Gastos, Depreciación, Amortización, Ingresos y demás cuentas relevantes. 
</t>
    </r>
    <r>
      <rPr>
        <sz val="11"/>
        <color indexed="8"/>
        <rFont val="Arial"/>
        <family val="2"/>
      </rPr>
      <t xml:space="preserve">
</t>
    </r>
    <r>
      <rPr>
        <b/>
        <sz val="11"/>
        <color indexed="8"/>
        <rFont val="Arial"/>
        <family val="2"/>
      </rPr>
      <t>Al 31 de Diciembre de 2024 la acción posee efectividad por lo tanto se retira del plan de mejoramiento</t>
    </r>
  </si>
  <si>
    <r>
      <t xml:space="preserve">Acción establecida en el Plan de Mejoramiento suscrito el 26 de Diciembre de 2022,  como resultado de la Auditoría Financiera realizada por la CGR a la vigencia 2021 
La acción de mejora finaliza el 30 de marzo de 2024
</t>
    </r>
    <r>
      <rPr>
        <sz val="11"/>
        <color indexed="8"/>
        <rFont val="Arial"/>
        <family val="2"/>
      </rPr>
      <t xml:space="preserve">
Se cargaron ajustes contables de enero a  junio de 2024
</t>
    </r>
    <r>
      <rPr>
        <b/>
        <sz val="11"/>
        <color indexed="8"/>
        <rFont val="Arial"/>
        <family val="2"/>
      </rPr>
      <t>Al 31 de Diciembre de 2024 la acción posee efectividad por lo tanto se retira del plan de mejoramiento</t>
    </r>
  </si>
  <si>
    <r>
      <t xml:space="preserve">Acción establecida en el Plan de Mejoramiento suscrito el 26 de Diciembre de 2022,  como resultado de la Auditoría Financiera realizada por la CGR a la vigencia 2021.
La acción de mejora finaliza el 30 de marzo de 2024
</t>
    </r>
    <r>
      <rPr>
        <sz val="11"/>
        <color indexed="8"/>
        <rFont val="Arial"/>
        <family val="2"/>
      </rPr>
      <t xml:space="preserve">
En el primer semestre de 2024, el perfil contable de financiera ha realizado una revisión de los formatos y documentos anexos que soportan los pagos de la DNBC y ha solicitado cambios en caso de devolución a través de correo electrónico.
</t>
    </r>
    <r>
      <rPr>
        <b/>
        <sz val="11"/>
        <color indexed="8"/>
        <rFont val="Arial"/>
        <family val="2"/>
      </rPr>
      <t xml:space="preserve">
Al 31 de Diciembre de 2024 la acción posee efectividad por lo tanto se retira del plan de mejoramiento</t>
    </r>
  </si>
  <si>
    <r>
      <t xml:space="preserve">Acción reformulada en el Plan de Mejoramiento suscrito el 26 de Diciembre de 2022; por cuanto, no fue Cerrado el Hallazgo por parte de la CGR  en la  Auditoría Financiera realizada a la vigencia 2021. 
La acción de mejora finaliza el 31 de Diciembre de 2023
</t>
    </r>
    <r>
      <rPr>
        <b/>
        <sz val="11"/>
        <rFont val="Arial"/>
        <family val="2"/>
      </rPr>
      <t xml:space="preserve">
</t>
    </r>
    <r>
      <rPr>
        <sz val="11"/>
        <rFont val="Arial"/>
        <family val="2"/>
      </rPr>
      <t xml:space="preserve">Se generaron siete (7) resoluciones para la entrega de los bienes en el mes de febrero de 2024
</t>
    </r>
    <r>
      <rPr>
        <b/>
        <sz val="11"/>
        <color indexed="8"/>
        <rFont val="Arial"/>
        <family val="2"/>
      </rPr>
      <t xml:space="preserve">
Al 31 de Diciembre de 2024 la acción posee efectividad por lo tanto se retira del plan de mejoramiento</t>
    </r>
  </si>
  <si>
    <r>
      <t xml:space="preserve">Acción reformulada en el Plan de Mejoramiento suscrito el 26 de Diciembre de 2022; por cuanto, no fue Cerrado el Hallazgo por parte de la CGR  en la  Auditoría Financiera realizada a la vigencia 2021. 
La acción de mejora finaliza el 31 de Diciembre de 2023
</t>
    </r>
    <r>
      <rPr>
        <sz val="11"/>
        <color indexed="8"/>
        <rFont val="Arial"/>
        <family val="2"/>
      </rPr>
      <t xml:space="preserve">
</t>
    </r>
    <r>
      <rPr>
        <sz val="11"/>
        <rFont val="Arial"/>
        <family val="2"/>
      </rPr>
      <t>Los supervisores durante el primer semestre de 2023,  han realizado</t>
    </r>
    <r>
      <rPr>
        <b/>
        <sz val="11"/>
        <rFont val="Arial"/>
        <family val="2"/>
      </rPr>
      <t xml:space="preserve"> 523</t>
    </r>
    <r>
      <rPr>
        <b/>
        <sz val="11"/>
        <color indexed="8"/>
        <rFont val="Arial"/>
        <family val="2"/>
      </rPr>
      <t xml:space="preserve"> </t>
    </r>
    <r>
      <rPr>
        <sz val="11"/>
        <color indexed="8"/>
        <rFont val="Arial"/>
        <family val="2"/>
      </rPr>
      <t xml:space="preserve">llamadas telefónicas a los Cuerpos de Bomberos a los cuales se les entregaron bienes en Comodatos registrando: 
</t>
    </r>
    <r>
      <rPr>
        <sz val="11"/>
        <rFont val="Arial"/>
        <family val="2"/>
      </rPr>
      <t xml:space="preserve">Enero:  124  llamadas Telefónicas
febrero:  122 llamadas Telefónicas 
marzo:  69  llamadas Telefónicas 
abril: 61 llamadas Teléfonicas
mayo: 79 llamadas Telefónicas
Junio: 48  Llamadas Telefónicas
</t>
    </r>
    <r>
      <rPr>
        <b/>
        <sz val="11"/>
        <rFont val="Arial"/>
        <family val="2"/>
      </rPr>
      <t xml:space="preserve">
</t>
    </r>
    <r>
      <rPr>
        <b/>
        <sz val="11"/>
        <color indexed="8"/>
        <rFont val="Arial"/>
        <family val="2"/>
      </rPr>
      <t>Al 31 de Diciembre de 2024 la acción posee efectividad por lo tanto se retira del plan de mejoramiento</t>
    </r>
  </si>
  <si>
    <r>
      <t xml:space="preserve">Acción reformulada en el Plan de Mejoramiento suscrito el 26 de Diciembre de 2022; por cuanto, no fue Cerrado el Hallazgo por parte de la CGR  en la  Auditoría Financiera realizada a la vigencia 2021. 
La acción de mejora finaliza el 31 de Diciembre de 2023
</t>
    </r>
    <r>
      <rPr>
        <sz val="11"/>
        <rFont val="Arial"/>
        <family val="2"/>
      </rPr>
      <t xml:space="preserve">
Se evidencia actas de los meses de  abril, mayo,  junio, agosto, septiembre, noviembre, y diciembre (05 y 16).
</t>
    </r>
    <r>
      <rPr>
        <b/>
        <sz val="11"/>
        <rFont val="Arial"/>
        <family val="2"/>
      </rPr>
      <t xml:space="preserve">
Al 31 de Diciembre de 2024 la acción posee efectividad por lo tanto se retira del plan de mejoramiento
</t>
    </r>
  </si>
  <si>
    <r>
      <t xml:space="preserve">Acción reformulada en el Plan de Mejoramiento suscrito el 26 de Diciembre de 2022; por cuanto, no fue Cerrado el Hallazgo por parte de la CGR  en la  Auditoría Financiera realizada a la vigencia 2021. 
La acción de mejora finaliza el 31 de Diciembre de 2023
</t>
    </r>
    <r>
      <rPr>
        <sz val="11"/>
        <color indexed="8"/>
        <rFont val="Arial"/>
        <family val="2"/>
      </rPr>
      <t xml:space="preserve">Se cargaron correos del 09 de septiembre y 19 de diciembre de 2024.
</t>
    </r>
    <r>
      <rPr>
        <b/>
        <sz val="11"/>
        <color indexed="8"/>
        <rFont val="Arial"/>
        <family val="2"/>
      </rPr>
      <t xml:space="preserve">
Al 31 de Diciembre de 2024 la acción posee efectividad por lo tanto se retira del plan de mejoramiento</t>
    </r>
  </si>
  <si>
    <r>
      <t xml:space="preserve">Acción reformulada en el Plan de Mejoramiento suscrito el 26 de Diciembre de 2022; por cuanto, no fue Cerrado el Hallazgo por parte de la CGR  en la  Auditoría Financiera realizada a la vigencia 2021. 
La acción de mejora finaliza el 31 de Diciembre de 2023
</t>
    </r>
    <r>
      <rPr>
        <b/>
        <sz val="11"/>
        <rFont val="Arial"/>
        <family val="2"/>
      </rPr>
      <t xml:space="preserve">
</t>
    </r>
    <r>
      <rPr>
        <sz val="11"/>
        <rFont val="Arial"/>
        <family val="2"/>
      </rPr>
      <t xml:space="preserve">Se evidenció correos mensuales informando el vencimiento de las polizas asi: 1.Enero: 31 de 2024 2.Febrero: 28 de 2024, 3.Marzo: 26 de 2024, 4.Abril: 30 de 2024, 5.mayo: 31 de 2024 y 6.Junio: 20 de junio
</t>
    </r>
    <r>
      <rPr>
        <b/>
        <sz val="11"/>
        <color indexed="8"/>
        <rFont val="Arial"/>
        <family val="2"/>
      </rPr>
      <t>Al 31 de Diciembre de 2024 la acción posee efectividad por lo tanto se retira del plan de mejoramiento</t>
    </r>
  </si>
  <si>
    <r>
      <t xml:space="preserve">Acción reformulada en el Plan de Mejoramiento suscrito el 26 de Diciembre de 2022; por cuanto, no fue Cerrado el Hallazgo por parte de la CGR  en la  Auditoría Financiera realizada a la vigencia 2021. 
La acción de mejora finaliza el 31 de Diciembre de 2023
</t>
    </r>
    <r>
      <rPr>
        <sz val="11"/>
        <rFont val="Arial"/>
        <family val="2"/>
      </rPr>
      <t>Por medio de la resolución 380 del 06 de octubre de 2023, se realizó la adjudicación del programa de seguros de la DNBC.</t>
    </r>
    <r>
      <rPr>
        <b/>
        <sz val="11"/>
        <rFont val="Arial"/>
        <family val="2"/>
      </rPr>
      <t xml:space="preserve">
Al 31 de Diciembre de 2024 la acción posee efectividad por lo tanto se retira del plan de mejoramiento</t>
    </r>
  </si>
  <si>
    <r>
      <t>Hallazgo No 3 de 2018 Notas explicativas estados contables</t>
    </r>
    <r>
      <rPr>
        <sz val="11"/>
        <rFont val="Calibri"/>
        <family val="2"/>
        <scheme val="minor"/>
      </rPr>
      <t>. Evaluadas las notas explicativas a los estados contables de la DNBC con corte a 31 de diciembre de 2018 se evidencia el incumplimiento de los parámetros definidos por la Contaduría General de la Nación en las normas referidas a Cuentas por Cobrar Comodatos Propiedad planta y equipo Ingresos no Tributarios</t>
    </r>
    <r>
      <rPr>
        <b/>
        <u/>
        <sz val="11"/>
        <rFont val="Calibri"/>
        <family val="2"/>
        <scheme val="minor"/>
      </rPr>
      <t xml:space="preserve">.
Acción reformulada en el Plan de Mejoramiento suscrito el 26 de Diciembre de 2022; por cuanto, no fue Cerrado el Hallazgo por parte de la CGR  en la  Auditoría Financiera realizada a la vigencia 2021. </t>
    </r>
  </si>
  <si>
    <r>
      <t xml:space="preserve">Acción reformulada en el Plan de Mejoramiento suscrito el 26 de Diciembre de 2022; por cuanto, no fue Cerrado el Hallazgo por parte de la CGR  en la  Auditoría Financiera realizada a la vigencia 2021. 
La acción de mejora finaliza el 30 de marzo de 2024
</t>
    </r>
    <r>
      <rPr>
        <sz val="11"/>
        <rFont val="Arial"/>
        <family val="2"/>
      </rPr>
      <t xml:space="preserve">
El Proceso de Gestión Financiera generó correos electrónicos a las dependencias que debían reportar información necesaria  para soportar de manera detallada  las notas contables los saldos que hacen referencia a los rubros de las Cuentas por Cobrar, Cuentas de orden, Propiedad planta y equipo, Gastos, Depreciación, Amortización, Ingresos y demás cuentas relevantes. 
</t>
    </r>
    <r>
      <rPr>
        <b/>
        <sz val="11"/>
        <rFont val="Arial"/>
        <family val="2"/>
      </rPr>
      <t>Al 31 de Diciembre de 2024 la acción posee efectividad por lo tanto se retira del plan de mejoramiento</t>
    </r>
  </si>
  <si>
    <r>
      <t>Hallazgo No 3 de 2018 Notas explicativas estados contables</t>
    </r>
    <r>
      <rPr>
        <sz val="11"/>
        <rFont val="Calibri"/>
        <family val="2"/>
        <scheme val="minor"/>
      </rPr>
      <t>. Evaluadas las notas explicativas a los estados contables de la DNBC con corte a 31 de diciembre de 2018 se evidencia el incumplimiento de los parámetros definidos por la Contaduría General de la Nación en las normas referidas a Cuentas por Cobrar Comodatos Propiedad planta y equipo Ingresos no Tributarios</t>
    </r>
    <r>
      <rPr>
        <b/>
        <u/>
        <sz val="11"/>
        <rFont val="Calibri"/>
        <family val="2"/>
        <scheme val="minor"/>
      </rPr>
      <t xml:space="preserve">.
Acción reformulada en el Plan de Mejoramiento suscrito el 26 de Diciembre de 2022; por cuanto, no fue Cerrado el Hallazgo por parte de la CGR  en la  Auditoría Financiera realizada a la vigencia 2021. </t>
    </r>
  </si>
  <si>
    <r>
      <t xml:space="preserve">Acción reformulada en el Plan de Mejoramiento suscrito el 26 de Diciembre de 2022; por cuanto, no fue Cerrado el Hallazgo por parte de la CGR  en la  Auditoría Financiera realizada a la vigencia 2021. 
La acción de mejora finaliza el 30 de marzo de 2024
</t>
    </r>
    <r>
      <rPr>
        <sz val="11"/>
        <color rgb="FF000000"/>
        <rFont val="Arial"/>
        <family val="2"/>
      </rPr>
      <t xml:space="preserve">La DNBC, realizó las Notas a los Estados Contables con corte al 31 de Diciembre de 2023, detallando de forma clara y comprensible los rubros de las las Cuentas por Cobrar, Cuentas de orden, Propiedad planta y equipo, Gastos, Depreciación, Amortización, Ingresos y demás cuentas relevantes. 
</t>
    </r>
    <r>
      <rPr>
        <b/>
        <sz val="11"/>
        <color rgb="FF000000"/>
        <rFont val="Arial"/>
        <family val="2"/>
      </rPr>
      <t>Al 31 de Diciembre de 2024 la acción posee efectividad por lo tanto se retira del plan de mejoramiento.</t>
    </r>
  </si>
  <si>
    <t>Emitir un informe técnico liderado por T.I., en donde se emitan conclusiones y recomendaciones respecto a la continuidad del aplicativo  ERP (licencias), como insumo en la toma de  decisiones por parte de la DNBC.</t>
  </si>
  <si>
    <t>Informe técnico</t>
  </si>
  <si>
    <r>
      <t xml:space="preserve">Acción establecida en el Plan de Mejoramiento suscrito el 23 de agosto de 2023,  como resultado de la denuncia 2022-252859-82111-D
La acción de mejora finaliza el 20 de Septiembre de 2023
</t>
    </r>
    <r>
      <rPr>
        <sz val="11"/>
        <color indexed="8"/>
        <rFont val="Arial"/>
        <family val="2"/>
      </rPr>
      <t>El 20 de septiembre de 2023, se emite informe técnico del SOFWARRE ERP DYNAMICS 365 por parte del responsable del Proceso de Gestión TI de la DNBC.</t>
    </r>
    <r>
      <rPr>
        <b/>
        <sz val="11"/>
        <color indexed="8"/>
        <rFont val="Arial"/>
        <family val="2"/>
      </rPr>
      <t xml:space="preserve">
Al 31 de Diciembre de 2024 la acción posee efectividad por lo tanto se retira del plan de mejoramiento.</t>
    </r>
  </si>
  <si>
    <t xml:space="preserve">Adelantar las acciones administrativas (disciplinarias, Fiscales), a que haya lugar </t>
  </si>
  <si>
    <r>
      <t xml:space="preserve">Acción establecida en el Plan de Mejoramiento suscrito el 23 de agosto de 2023,  como resultado de la denuncia 2022-252859-82111-D
La acción de mejora finaliza el 31 de Diciembre  de 2024
Mediante ORFEO No. 20231150004043 del 27 de diciembre de 2023, se solicitó la ampliación de la fecha de terminación y semanas para el 31 de diciembre de 2024.
</t>
    </r>
    <r>
      <rPr>
        <sz val="11"/>
        <color indexed="8"/>
        <rFont val="Arial"/>
        <family val="2"/>
      </rPr>
      <t>Se evidencia  auto 001  por el cual se ordena la ingadación previa de fecha 24 de mayo de 2024</t>
    </r>
    <r>
      <rPr>
        <b/>
        <sz val="11"/>
        <color indexed="8"/>
        <rFont val="Arial"/>
        <family val="2"/>
      </rPr>
      <t xml:space="preserve">
Al 31 de Diciembre de 2024 la acción posee efectividad por lo tanto se retira del plan de mejoramiento.</t>
    </r>
  </si>
  <si>
    <t>Actualizar y socializar el procedimiento Formulación y seguimiento Plan Anual de Adquisiciones PC-PE-01, incluyendo puntos de control sobre la inclusión de reglones adicionales al Plan anual de adquisiciones posteriores a la aprobación inicial y aprobaciónrespectiva justificación.</t>
  </si>
  <si>
    <t>Procedimiento Plan Anual de Adquisiciones PC-PE-01, actualizado y socializado</t>
  </si>
  <si>
    <r>
      <t xml:space="preserve">Acción establecida en el Plan de Mejoramiento suscrito el 10 de octubre de 2023,  como resultado de la denuncia 2022-249899-82111-D
La acción de mejora finaliza el 30 de junio  de 2024
</t>
    </r>
    <r>
      <rPr>
        <sz val="11"/>
        <rFont val="Arial"/>
        <family val="2"/>
      </rPr>
      <t xml:space="preserve">
Se realizó la actualización del procedimiento Formulación y seguimiento Plan Anual de Adquisiciones PC-PE-FSP versión 3 donde se incluyó una politica de operación en el numeral 5,12 que establece "El Plan Anual de adquisiciones deberá actualizarse con la inclusión de renglones adicionales posterior a la aprobación de modificación o actualización de sus respectiva justificación de tal forma que en la etapa precontractual de los procesos de contratación que se adelanten se pueda verificar la inclusión del bien o servicio a contratar". Se anexa socialización del procedimiento del 28 de junio de 2024</t>
    </r>
    <r>
      <rPr>
        <b/>
        <sz val="11"/>
        <rFont val="Arial"/>
        <family val="2"/>
      </rPr>
      <t xml:space="preserve">
Al 31 de Diciembre de 2024 la acción posee efectividad por lo tanto se retira del plan de mejoramiento.</t>
    </r>
  </si>
  <si>
    <t>Implementar actividades de mejora para el seguimiento del supervisor</t>
  </si>
  <si>
    <t>Actualizar y socializar el Formato de seguimiento del supervisor PC-GF-10-08, incluyendo el registro de repositorio de evidencias, así­ como la descripción del avance</t>
  </si>
  <si>
    <t>Formato de seguimiento del supervisor PC-GF-10-08, actualizado y socializado</t>
  </si>
  <si>
    <r>
      <t xml:space="preserve">Acción establecida en el Plan de Mejoramiento suscrito el 10 de octubre de 2023,  como resultado de la denuncia 2022-249899-82111-D
La acción de mejora finaliza el 31 de diciembre de 2023
</t>
    </r>
    <r>
      <rPr>
        <sz val="11"/>
        <color rgb="FF000000"/>
        <rFont val="Arial"/>
        <family val="2"/>
      </rPr>
      <t xml:space="preserve">Se cargaron evidencias de enero a junio de 2024, del diligenciamiento del </t>
    </r>
    <r>
      <rPr>
        <sz val="11"/>
        <color indexed="8"/>
        <rFont val="Arial"/>
        <family val="2"/>
      </rPr>
      <t>formato PC-GF-10-08 Informe seguimiento supervisor.</t>
    </r>
    <r>
      <rPr>
        <b/>
        <sz val="11"/>
        <color indexed="8"/>
        <rFont val="Arial"/>
        <family val="2"/>
      </rPr>
      <t xml:space="preserve">
Al 31 de Diciembre de 2024 la acción posee efectividad por lo tanto se retira del plan de mejoramiento.</t>
    </r>
  </si>
  <si>
    <t>Actualizar y socializar el Formato de seguimiento del supervisor PC-GF-10, incluyendo el registro de repositorio de evidencias, así como la descripción del avance</t>
  </si>
  <si>
    <t>Formato de seguimiento del supervisor PC-GF-10, actualizado y socializado</t>
  </si>
  <si>
    <r>
      <t xml:space="preserve">Acción establecida en el Plan de Mejoramiento suscrito el 10 de octubre de 2023,  como resultado de la denuncia 2022-249899-82111-D
La acción de mejora finaliza el 31 de diciembre de 2023
</t>
    </r>
    <r>
      <rPr>
        <sz val="11"/>
        <color indexed="8"/>
        <rFont val="Arial"/>
        <family val="2"/>
      </rPr>
      <t xml:space="preserve">Se cargaron evidencias de enero a junio de 2024, del diligenciamiento del formato PC-GF-10-08 Informe seguimiento supervisor.
</t>
    </r>
    <r>
      <rPr>
        <b/>
        <sz val="11"/>
        <color rgb="FF000000"/>
        <rFont val="Arial"/>
        <family val="2"/>
      </rPr>
      <t>Al 31 de Diciembre de 2024 la acción posee efectividad por lo tanto se retira del plan de mejoramiento.</t>
    </r>
  </si>
  <si>
    <r>
      <t xml:space="preserve">Hallazgo 1 de 2022: Saldos por Conciliar de Operaciones Recíprocas. (A)(D) Se observan diferencias en el reporte de las operaciones recíprocas de la DNBC, respecto al saldo que reportaron algunas de las entidades con las cuales la DNBC tiene operaciones, por deficiencias en el proceso de conciliación.
</t>
    </r>
    <r>
      <rPr>
        <b/>
        <u/>
        <sz val="11"/>
        <color rgb="FF000000"/>
        <rFont val="Calibri"/>
        <family val="2"/>
        <scheme val="minor"/>
      </rPr>
      <t>Suscrito el 12 de enero de 2024</t>
    </r>
  </si>
  <si>
    <r>
      <t xml:space="preserve">Acción establecida en el Plan de Mejoramiento suscrito el 12 de enero de 2024 como resultado de la auditoría realizada a la vigencia 2022.
La acción de mejora finaliza el 31 de Diciembre  de 2024
</t>
    </r>
    <r>
      <rPr>
        <sz val="11"/>
        <color indexed="8"/>
        <rFont val="Arial"/>
        <family val="2"/>
      </rPr>
      <t xml:space="preserve">Se evidencia  auto 007  por el cual se ordena la ingadación previa de fecha 25 de junio de 2024
</t>
    </r>
    <r>
      <rPr>
        <b/>
        <sz val="11"/>
        <color indexed="8"/>
        <rFont val="Arial"/>
        <family val="2"/>
      </rPr>
      <t xml:space="preserve">
Al 31 de Diciembre de 2024 la acción posee efectividad por lo tanto se retira del plan de mejoramiento.</t>
    </r>
  </si>
  <si>
    <t xml:space="preserve">Hallazgo 2: Sobrestimación cuenta contable de Inventarios. (A)La DNBC compró y registró un desfibrilador en la cuenta de Inventarios; el cual corresponde a un bien de la entidad, para uso de la enfermería, generando una sobreestimación de la cuenta 151404001 Materiales médico – quirúrgicos. </t>
  </si>
  <si>
    <t>Corregir clasificación bienes</t>
  </si>
  <si>
    <t>Reclasificar el desfibrilador tanto en inventario como en estados financieros</t>
  </si>
  <si>
    <t>Reclasificacion de Inventarios a PP y E</t>
  </si>
  <si>
    <r>
      <t xml:space="preserve">Acción establecida en el Plan de Mejoramiento suscrito el 12 de enero de 2024 como resultado de la auditoría realizada a la vigencia 2022.
La acción de mejora finaliza el 31 de marzo de 2024
</t>
    </r>
    <r>
      <rPr>
        <sz val="11"/>
        <color indexed="8"/>
        <rFont val="Arial"/>
        <family val="2"/>
      </rPr>
      <t>Se evidencia la reclasificación del desfibrilador realizada el  01 de febrero de 2024</t>
    </r>
    <r>
      <rPr>
        <b/>
        <sz val="11"/>
        <color indexed="8"/>
        <rFont val="Arial"/>
        <family val="2"/>
      </rPr>
      <t xml:space="preserve">
Al 31 de Diciembre de 2024 la acción posee efectividad por lo tanto se retira del plan de mejoramiento.</t>
    </r>
  </si>
  <si>
    <t>Implementar el formato de solicitud de certificado de disponibilidad presupuestal  donde se evidencie el rubro del contrato principal y los recursos de la adición</t>
  </si>
  <si>
    <t>Formato implementado</t>
  </si>
  <si>
    <r>
      <t>Acción establecida en el Plan de Mejoramiento suscrito el 12 de enero de 2024 como resultado de la auditoría realizada a la vigencia 2022.
La acción de mejora finaliza el 31 de Diciembre de 2024</t>
    </r>
    <r>
      <rPr>
        <sz val="11"/>
        <color indexed="8"/>
        <rFont val="Arial"/>
        <family val="2"/>
      </rPr>
      <t xml:space="preserve">
Se actualizó el Formato de solicitud de certificado de disponibilidad presupuestal FO-GF-01-01 Versión 7 del 24 de junio de 2024, donde se le incluyó el tema de adiciones al CDP
</t>
    </r>
    <r>
      <rPr>
        <b/>
        <sz val="11"/>
        <color indexed="8"/>
        <rFont val="Arial"/>
        <family val="2"/>
      </rPr>
      <t xml:space="preserve">
Al 31 de Diciembre de 2024 la acción posee efectividad por lo tanto se retira del plan de mejoramiento.
</t>
    </r>
  </si>
  <si>
    <t>Solicitar y emitir concepto técnico para la baja del sotftware HAS-SQL</t>
  </si>
  <si>
    <t>Solicitud y concepto emitido</t>
  </si>
  <si>
    <t>Subdirección Administrativa y Financiera-Gestión de Tecnología Informática</t>
  </si>
  <si>
    <r>
      <t xml:space="preserve">Acción establecida en el Plan de Mejoramiento suscrito el 12 de enero de 2024 como resultado de la auditoría realizada a la vigencia 2022.
La acción de mejora finaliza el 30 de marzo de 2024
</t>
    </r>
    <r>
      <rPr>
        <sz val="11"/>
        <color indexed="8"/>
        <rFont val="Arial"/>
        <family val="2"/>
      </rPr>
      <t>Se evidencias concepto tecnico de baja el sofware HAS-SQL del 21 de marzo de 2024, emitido por el profesional especializado EDGARDO MANDON.</t>
    </r>
    <r>
      <rPr>
        <b/>
        <sz val="11"/>
        <color indexed="8"/>
        <rFont val="Arial"/>
        <family val="2"/>
      </rPr>
      <t xml:space="preserve">
Al 31 de Diciembre de 2024 la acción posee efectividad por lo tanto se retira del plan de mejoramiento.
</t>
    </r>
  </si>
  <si>
    <t>CON EFECTIVIDAD DE AÑOS ANTERIORES</t>
  </si>
  <si>
    <t>COLOR VERDE CON LETRA NEGRA</t>
  </si>
  <si>
    <t>CON EFECTIVIDAD DEL AÑO 2024 NO SE RETIRAN VERIFICAR AL 30 DE JUNIO 2025 LA EFECTIVIDAD PORQUE FUERON REFORMULADAS EN EL PM</t>
  </si>
  <si>
    <t>COLOR VERDE CON LETRA ROJA</t>
  </si>
  <si>
    <t xml:space="preserve">ACTIVIDADES </t>
  </si>
  <si>
    <t xml:space="preserve"> FECHA DE INICIO</t>
  </si>
  <si>
    <t>FECHA DE TERMINACIÓN</t>
  </si>
  <si>
    <t>Actualización del software de digitalización del ORFEO.</t>
  </si>
  <si>
    <t>Subdirección Administrativa y Financiera-Gestión Administrativa-Almacen-Gestion Financiera</t>
  </si>
  <si>
    <r>
      <t xml:space="preserve">Hallazgo No. 05 de 2020.  Contratos 174 y 219 de 2020. Administrativo.
</t>
    </r>
    <r>
      <rPr>
        <sz val="11"/>
        <color indexed="8"/>
        <rFont val="Arial"/>
        <family val="2"/>
      </rPr>
      <t xml:space="preserve">
Deficiencias en la aplicación de controles en la gestión administrativa en ocasión de la urgencia manifiesta Contratos 174 y 219 de 2020 en cuanto a la falta de firmas, diferencias de fechas y números en documentos y diferencias frente a las cantidades compradas y distribuidas.
</t>
    </r>
    <r>
      <rPr>
        <b/>
        <u/>
        <sz val="11"/>
        <color indexed="8"/>
        <rFont val="Arial"/>
        <family val="2"/>
      </rPr>
      <t>Acción reformulada en el Plan de Mejoramiento suscrito el 26 de Diciembre de 2022; por cuanto, no fue Cerrado el Hallazgo por parte de la CGR  en la  Auditoría Financiera realizada a la vigencia 2021. 
Acción reemplanteada CGR, visita realizada en la vogencia 2023 a la vigencia 2022. Acción incorporada en el nuevo plan de mejoramiento suscrito 12 de enero de 2024</t>
    </r>
  </si>
  <si>
    <r>
      <t xml:space="preserve">Hallazgo No. 09 de 2020. Consistencia de la información Contratos 228 y 229 de 2020.
Administrativa.
</t>
    </r>
    <r>
      <rPr>
        <sz val="11"/>
        <color indexed="8"/>
        <rFont val="Arial"/>
        <family val="2"/>
      </rPr>
      <t>Falencias en la consistencia de la información, por la falta de designación del supervisor, documentos sin firmas, actas de salida de almacén con fecha anterior a la suscripción del contrato entre otras</t>
    </r>
    <r>
      <rPr>
        <b/>
        <u/>
        <sz val="11"/>
        <color indexed="8"/>
        <rFont val="Arial"/>
        <family val="2"/>
      </rPr>
      <t xml:space="preserve">
Acción reformulada en el Plan de Mejoramiento suscrito el 26 de Diciembre de 2022; por cuanto, no fue Cerrado el Hallazgo por parte de la CGR  en la  Auditoría Financiera realizada a la vigencia 2021. 
Acción reemplanteada CGR, visita realizada en la vogencia 2023 a la vigencia 2022. Acción incorporada en el nuevo plan de mejoramiento suscrito 12 de enero de 2024</t>
    </r>
  </si>
  <si>
    <r>
      <t xml:space="preserve">Hallazgo No. 10 de 2020. Administración y entrega de bienes Contrato 218 de 2020. Administrativo.
</t>
    </r>
    <r>
      <rPr>
        <sz val="11"/>
        <color indexed="8"/>
        <rFont val="Arial"/>
        <family val="2"/>
      </rPr>
      <t xml:space="preserve">La Dirección Nacional de Bomberos de Colombia no ejerció un adecuado control en la salida de almacén y entrega final a los cuerpos de bomberos del país de los elementos contratados conforme se establece en el  “Procedimiento PC-AD-01 Gestión de Bienes”.  
</t>
    </r>
    <r>
      <rPr>
        <b/>
        <u/>
        <sz val="11"/>
        <color indexed="8"/>
        <rFont val="Arial"/>
        <family val="2"/>
      </rPr>
      <t>Acción reformulada en el Plan de Mejoramiento suscrito el 26 de Diciembre de 2022; por cuanto, no fue Cerrado el Hallazgo por parte de la CGR  en la  Auditoría Financiera realizada a la vigencia 2021. 
Acción reemplanteada CGR, visita realizada en la vogencia 2023 a la vigencia 2022. Acción incorporada en el nuevo plan de mejoramiento suscrito 12 de enero de 2024</t>
    </r>
  </si>
  <si>
    <t>Vigencia</t>
  </si>
  <si>
    <t>No. Hallazgos</t>
  </si>
  <si>
    <t>No. Acciones</t>
  </si>
  <si>
    <t xml:space="preserve"> Cumplidas</t>
  </si>
  <si>
    <t>Con Efectividad</t>
  </si>
  <si>
    <t>Sin efectividad</t>
  </si>
  <si>
    <t>En Avance</t>
  </si>
  <si>
    <t>Vencidas</t>
  </si>
  <si>
    <t>Auditoría 2018</t>
  </si>
  <si>
    <t>Auditoría 2020</t>
  </si>
  <si>
    <t>Auditoria 2021 Formulado el 26-12-2022</t>
  </si>
  <si>
    <t>Auditoría 2022 Formulado el 12-01-2024</t>
  </si>
  <si>
    <t>Denuncia ERP 2021</t>
  </si>
  <si>
    <t>Denuncia Formulario PQRSD y ORFEO 2021</t>
  </si>
  <si>
    <t>Denuncia contrato 078 de 2019 (IPv4 a IPv 6)</t>
  </si>
  <si>
    <t>Denuncia Orden de compra 56640 ERP formulado el 23-08-2023</t>
  </si>
  <si>
    <t>Denuncia Convenios Formulado el 10-10-2023</t>
  </si>
  <si>
    <t>Total</t>
  </si>
  <si>
    <t>Total Porcentual (%)</t>
  </si>
  <si>
    <t xml:space="preserve">no tiene numero de resolución de adjudicación, fechas escritas en lapicero </t>
  </si>
  <si>
    <t>Elemento TRAM HOLMATROPCU50 no tiene placa de identificación, fechas escritas en lapicero</t>
  </si>
  <si>
    <t>Elemento RAM HOLMATROPCU50 no tiene placa de identificación, fechas escritas en lapicero</t>
  </si>
  <si>
    <t>Elemento cortador HOLMATROPCU50 no tiene placa de identificación, fechas escritas en lapicero</t>
  </si>
  <si>
    <t>Elemento separador HOLMATROPCU50 no tiene placa de identificación, fechas escritas en lapicero</t>
  </si>
  <si>
    <t>1488 no hay</t>
  </si>
  <si>
    <t>1490-1494 no hay</t>
  </si>
  <si>
    <t>1496 es de las vigencia 2022</t>
  </si>
  <si>
    <t>1498 no esta</t>
  </si>
  <si>
    <t>1502 no esta</t>
  </si>
  <si>
    <t>1503-1506 no está</t>
  </si>
  <si>
    <t>1510 no esta</t>
  </si>
  <si>
    <t>1522 no esta</t>
  </si>
  <si>
    <t>1527 no está</t>
  </si>
  <si>
    <t>1534 no está</t>
  </si>
  <si>
    <t xml:space="preserve">1536 no </t>
  </si>
  <si>
    <t>1546 no</t>
  </si>
  <si>
    <t>1450 tiene dos numeros 1450 y 1556</t>
  </si>
  <si>
    <t>1560 está escrito con lapicero</t>
  </si>
  <si>
    <t>1561-1562</t>
  </si>
  <si>
    <t>1564 esta escrito con lapicero</t>
  </si>
  <si>
    <t>1566esta escrito con lapicero</t>
  </si>
  <si>
    <t>del 1567 al 1570, del 1572 al 1575, del 1578 al 1589, del  1590 al 1600, del 1601 al 1604,  del 1606 al 1610 con lapicero</t>
  </si>
  <si>
    <t>1571 no está</t>
  </si>
  <si>
    <t xml:space="preserve">1576 no está </t>
  </si>
  <si>
    <t>1577 tiene dos numeros 1577 y 1421,</t>
  </si>
  <si>
    <t>OBSERVACIONES SEGUIMIENTO A 12 DE JULIO DE 2022</t>
  </si>
  <si>
    <r>
      <t xml:space="preserve">Hallazgo No. 02. Gestión contractual contratación directa urgencia manifiesta - contratos 188, 189 y 213 de 2020, con presunta incidencia disciplinaria.
</t>
    </r>
    <r>
      <rPr>
        <sz val="11"/>
        <color indexed="8"/>
        <rFont val="Arial"/>
        <family val="2"/>
      </rPr>
      <t xml:space="preserve">
No se evidencia la descripción de criterios financieros, legales y económicos  en la justificación técnica, así como los  análisis de precios no poseen fecha de elaboración, ni firma. Se evidenciaron deficiencias en la supervisión de los contratos. No se está dando  cumpliendo  a los procedimientos administrativos, Procedimiento PC-AD-01 Gestión de Bienes, Procedimiento PC-GF-10 Registro de obligaciones, Procedimiento PC-GF-11 Elaborar órdenes de pago y Procedimiento PC-GF-10 Central de cuentas.
</t>
    </r>
  </si>
  <si>
    <r>
      <rPr>
        <b/>
        <sz val="11"/>
        <color rgb="FFFF0000"/>
        <rFont val="Arial"/>
        <family val="2"/>
      </rPr>
      <t>SOLICITARON AMPLIACION DE PLAZO PARA EL CARGUE DE EVIDENCIAS HASTA EL 24 DE JUNIO DE 2022</t>
    </r>
    <r>
      <rPr>
        <b/>
        <sz val="11"/>
        <rFont val="Arial"/>
        <family val="2"/>
      </rPr>
      <t xml:space="preserve">
Se evidencia la actualización del Procedimiento de Gestión de Bienes Código: PC-AD-01 Versión 4, no obstante, el mismo no establece en el numeral 6.1 PROCEMIENTO PARA LA RECEPCIÓN Y ENTREGA DE BIENES, actividad 8 la aplicabilidad del Sistema de Información (ERP), conforme se enuncia en la acción de mejora.
Lo mismo se presenta,  en los numerales 6.2 PROCEDIMIENTO PARA LA EJECUCIÓN DE INVENTARIOS FÍSICOS Y PROPIEDAD, PLANTA Y EQUIPO-PPyE y 6.3 PROCEDIMIENTO PARA EL SEGUIMIENTO DE LA PROPIEDAD, PLANTA Y EQUIPO –PpyE EN USO DIRECTO DE LA DNBC, en los cuales no se indica el manejo de este sistema.
De igual forma, no se estableció una Política de Operación Global que indique la aplicabilidad del ERP, en los Ingresos, Salidas y Propiedad, Planta y Equipo de la DNBC, conforme se estableció en reunión del 17 de junio de 2022.
De igual forma, el avance de la ejecución y las actividades ejecutadas por parte del responsable no fue diligenciada en la matriz remitida por la OCI.
</t>
    </r>
    <r>
      <rPr>
        <sz val="11"/>
        <rFont val="Arial"/>
        <family val="2"/>
      </rPr>
      <t xml:space="preserve">
</t>
    </r>
    <r>
      <rPr>
        <b/>
        <sz val="11"/>
        <rFont val="Arial"/>
        <family val="2"/>
      </rPr>
      <t xml:space="preserve">La fecha de vencimiento es el 30 de Junio de 2022
</t>
    </r>
  </si>
  <si>
    <t>CON OBSERVACIONES</t>
  </si>
  <si>
    <r>
      <t xml:space="preserve">Hallazgo No. 10. Hallazgo 10. Administración y entrega de bienes Contrato 218 de 2020. Administrativo.
</t>
    </r>
    <r>
      <rPr>
        <sz val="11"/>
        <color indexed="8"/>
        <rFont val="Arial"/>
        <family val="2"/>
      </rPr>
      <t xml:space="preserve">Dirección Nacional de Bomberos de Colombia no ejerció un adecuado control en la salida de almacén y entrega final a los cuerpos de bomberos del país de los elementos contratados conforme se establece en el  “Procedimiento PC-AD-01 Gestión de Bienes”.  
</t>
    </r>
  </si>
  <si>
    <t>Departamento</t>
  </si>
  <si>
    <t>CB</t>
  </si>
  <si>
    <t>No Termómetros</t>
  </si>
  <si>
    <t>MAGDALENA</t>
  </si>
  <si>
    <t>Algarrobo Magdalena</t>
  </si>
  <si>
    <t>Banco Magdalena, aracataca, Plato y Pivijay)</t>
  </si>
  <si>
    <t>Cienaga Magdalena</t>
  </si>
  <si>
    <t>Fundación Magdalena</t>
  </si>
  <si>
    <t>Nueva Granada Magdalena</t>
  </si>
  <si>
    <t>SIN FECHA</t>
  </si>
  <si>
    <t>Salamina Magdalena</t>
  </si>
  <si>
    <t>Voluntario de Sta Ana</t>
  </si>
  <si>
    <t>Aeronáuticos Santa Marta</t>
  </si>
  <si>
    <t>Voluntarios Santa Marta</t>
  </si>
  <si>
    <t>Voluntarios Sitionuevo</t>
  </si>
  <si>
    <t>Zona Bananera</t>
  </si>
  <si>
    <t>N.S</t>
  </si>
  <si>
    <t>Abrego</t>
  </si>
  <si>
    <t>Chinácota</t>
  </si>
  <si>
    <t>Aeronáuticos Cúcuta</t>
  </si>
  <si>
    <t>Voluntarios Los patios NS</t>
  </si>
  <si>
    <t>Voluntarios Ocaña</t>
  </si>
  <si>
    <t>Voluntarios Pamplona</t>
  </si>
  <si>
    <t>Puerto Santander (NS)</t>
  </si>
  <si>
    <t>TIBU</t>
  </si>
  <si>
    <t xml:space="preserve">Villa del Rosario </t>
  </si>
  <si>
    <t>VICHADA</t>
  </si>
  <si>
    <t>Cumaribo</t>
  </si>
  <si>
    <t>Voluntarios Primavera</t>
  </si>
  <si>
    <t>Aeronauticos de Colombia</t>
  </si>
  <si>
    <t>Puerto Carreño</t>
  </si>
  <si>
    <t>SAN ANDRES</t>
  </si>
  <si>
    <t>San Andrés Isla</t>
  </si>
  <si>
    <t>CHOCO</t>
  </si>
  <si>
    <t>Unquia</t>
  </si>
  <si>
    <t>GUAINIA</t>
  </si>
  <si>
    <t>XXXX</t>
  </si>
  <si>
    <t>SIN CB NO SE SABE</t>
  </si>
  <si>
    <t>LETICIA</t>
  </si>
  <si>
    <t>Certificación Leticia</t>
  </si>
  <si>
    <t>VAUPES</t>
  </si>
  <si>
    <t>Certificación (VAUPES) Mitu y CB Aeronautico Fabio Leon Bentley</t>
  </si>
  <si>
    <t>TOTAL</t>
  </si>
  <si>
    <t>ACTUAL ACTIVIDADES / DESCRIPCIÓN</t>
  </si>
  <si>
    <t>MODIFICACION SOLICITADA</t>
  </si>
  <si>
    <t>ACTUAL ACTIVIDADES / UNIDAD DE MEDIDA</t>
  </si>
  <si>
    <t>ACTUAL ACTIVID / CANTIDADES UNIDAD DE MEDIDA</t>
  </si>
  <si>
    <t>ACTUAL ACTIVIDADES / PLAZO EN SEMANAS</t>
  </si>
  <si>
    <r>
      <rPr>
        <b/>
        <u/>
        <sz val="11"/>
        <color indexed="8"/>
        <rFont val="Calibri"/>
        <family val="2"/>
        <scheme val="minor"/>
      </rPr>
      <t>Hallazgo No. 1. Implementación formulario de Radicación y Consulta PQRSD y Actualización del Sistema de Gestión Documental ORFEO</t>
    </r>
    <r>
      <rPr>
        <sz val="11"/>
        <color indexed="8"/>
        <rFont val="Calibri"/>
        <family val="2"/>
        <scheme val="minor"/>
      </rPr>
      <t xml:space="preserve">. En desarrollo de la obligación específica “Diagnóstico, actualización y 
mantenimiento al Sistema de Gestión Documental ORFEO” , se establece que no se implementó la totalidad de los requerimientos especificados y no se pusieron en correcto funcionamiento los componentes de software a entregar,. Así mismo, no se evidenció que se hayan realizado los ajustes y actualizaciones requeridas al Sistema de Gestión Documental ORFEO. </t>
    </r>
  </si>
  <si>
    <t xml:space="preserve">Estabilizar el  formulario de consulta y seguimiento del radicado de una PQRSD a través de la página web de la entidad. </t>
  </si>
  <si>
    <t>Notificación  automáticamente al correo electrónico de la cuenta del usuario de la oficina de atención al ciudadano cuando se radica una PQRDS</t>
  </si>
  <si>
    <t xml:space="preserve">Notificaciones </t>
  </si>
  <si>
    <t>Ninguna</t>
  </si>
  <si>
    <t>GESTION TI</t>
  </si>
  <si>
    <t>Listados emitidos del ORFEO, que permitan establecer el estado actual del trámite de todas la PQRSD recibidas y contestadas</t>
  </si>
  <si>
    <t>Trazabilidad emitida por el ORFEO que permita establecer el estado actual del trámite de la PQRDS consultada</t>
  </si>
  <si>
    <t>Listados de PQRSD  recibidas y contestadas emitidos del ORFEO</t>
  </si>
  <si>
    <t>Actualización del sofware ORFEO, en cuanto a la digitalización y firmas digitales y mecánicas</t>
  </si>
  <si>
    <t>Generar políticas de Backups para el Sistema Documental ORDEO.</t>
  </si>
  <si>
    <t xml:space="preserve">Realizar el mantenimiento del Sistema de Gestión Documental ORFEO. </t>
  </si>
  <si>
    <t>Sistema ORFEO ajustado a las necesidades de mantenimiento de la entidad de acuerdo a su proiridad.</t>
  </si>
  <si>
    <t>(Todas)</t>
  </si>
  <si>
    <t>Cuenta de Estado</t>
  </si>
  <si>
    <t xml:space="preserve">Cumplida con efectividad </t>
  </si>
  <si>
    <t>Cumplida con efectividad sin diligenciar matriz</t>
  </si>
  <si>
    <t>Cumplida sin evidencias</t>
  </si>
  <si>
    <t>Cumplida sin evidencias sin diligenciar matriz</t>
  </si>
  <si>
    <t xml:space="preserve">En ejecución  sin evidencias </t>
  </si>
  <si>
    <t>En ejecución con evidencias sin diligenciar matriz</t>
  </si>
  <si>
    <t>En ejecución sin evidencias sin diligenciar matriz</t>
  </si>
  <si>
    <t>Sin seguimiento</t>
  </si>
  <si>
    <t>Vencida  sin efectividad depende de otra acción</t>
  </si>
  <si>
    <t>Vencida  sin efectividad sin diligenciar matriz</t>
  </si>
  <si>
    <t>Q</t>
  </si>
  <si>
    <t>ESTADO DE LAS ACCIONES CON CORTE A 30 DE MARZO</t>
  </si>
  <si>
    <t>TOTAL HALLAZGOS</t>
  </si>
  <si>
    <t>CRITERIO</t>
  </si>
  <si>
    <t>CANTIDAD</t>
  </si>
  <si>
    <t xml:space="preserve">TOTAL ACCIONES </t>
  </si>
  <si>
    <t>ESTADO DE LAS ACCIONES CON VENCIMIENTO 
HASTA 31 DE MARZO DE 2022</t>
  </si>
  <si>
    <t>ESTADO</t>
  </si>
  <si>
    <t>%</t>
  </si>
  <si>
    <t>Cumplida con efectividad</t>
  </si>
  <si>
    <t xml:space="preserve">Detalle de Acciones </t>
  </si>
  <si>
    <t>Cant</t>
  </si>
  <si>
    <t>Acciones que finalizaron en 2020 y 2021 (Sin efectividad)</t>
  </si>
  <si>
    <t>Acciones vencidas (Finalizaron el 31 de marzo de 2022)</t>
  </si>
  <si>
    <t>Proceso</t>
  </si>
  <si>
    <t>Acción</t>
  </si>
  <si>
    <t>Cantidad</t>
  </si>
  <si>
    <t>Resultado del seguimiento</t>
  </si>
  <si>
    <t>Consolidar Actas de entrega Kit</t>
  </si>
  <si>
    <t>Vencida</t>
  </si>
  <si>
    <t>Actualización Procedimiento</t>
  </si>
  <si>
    <t>Cumplida</t>
  </si>
  <si>
    <t>Actualización Manual de Contratación</t>
  </si>
  <si>
    <t>Actualización Manual de Supervisión</t>
  </si>
  <si>
    <t>Gestión Contractual
Fortalecimiento Bomberil</t>
  </si>
  <si>
    <t>Consolidar Actas de entrega Kit (111)</t>
  </si>
  <si>
    <t>Observación</t>
  </si>
  <si>
    <t>Actualización Minuta Manual de Contratación</t>
  </si>
  <si>
    <t>Actualización Formato Acta de Inicio Manual de Supervisión</t>
  </si>
  <si>
    <t>Acciones que finalizan 31 de diciembre de 2022 (Sin Avance)</t>
  </si>
  <si>
    <t>Gestión Adminiy</t>
  </si>
  <si>
    <t>Generar los Ingresos de Almacén</t>
  </si>
  <si>
    <t>Generar Salidas de Almacén</t>
  </si>
  <si>
    <t>Adelantar las acciones Disciplinarias</t>
  </si>
  <si>
    <t xml:space="preserve">Socialización Manual de Contratación y Supervisión </t>
  </si>
  <si>
    <t>Generación Calendario Contractual</t>
  </si>
  <si>
    <t>Mantenimiento ERP</t>
  </si>
  <si>
    <t>Actualización ORFEO</t>
  </si>
  <si>
    <t>Mantenimiento ORFEO</t>
  </si>
  <si>
    <t xml:space="preserve">Establecer Políticas de Backups </t>
  </si>
  <si>
    <t>IPv4 a IPv6 y Portal Web Compatible con IPv6</t>
  </si>
  <si>
    <t>Implementación ERP</t>
  </si>
  <si>
    <t>Socialización Procedimientos</t>
  </si>
  <si>
    <t>Generación Informes de Supervisión</t>
  </si>
  <si>
    <t>Gestión Contractual - 
Fortalecimiento Bomberil</t>
  </si>
  <si>
    <t>Elaborar comodatos (resoluciones)
identificando características</t>
  </si>
  <si>
    <t>Almacén Administrativa</t>
  </si>
  <si>
    <t>Realizar la Salida de Almacén de los bienes entregados (2021)</t>
  </si>
  <si>
    <t>Identificación con código de barras de los elementos entregados
Vigencia 2021-2022</t>
  </si>
  <si>
    <t>Realizar el cierre financiero convenio 9677-06-12298-2013</t>
  </si>
  <si>
    <t>Efectuar el cierre financiero convenio 9677-06-12298-2013 en los Estados Contables</t>
  </si>
  <si>
    <t>CLAUDIA QUINTERO FRANKLIN</t>
  </si>
  <si>
    <t>CC.  52.083.505 BOGOTA</t>
  </si>
  <si>
    <t>CREDITO</t>
  </si>
  <si>
    <t xml:space="preserve">No. Credito </t>
  </si>
  <si>
    <t>valor Adeudado</t>
  </si>
  <si>
    <t>BBVA</t>
  </si>
  <si>
    <t>Consumo</t>
  </si>
  <si>
    <t>130226009600035000</t>
  </si>
  <si>
    <t>130226009600045000</t>
  </si>
  <si>
    <t>Tarjeta Credito Visa</t>
  </si>
  <si>
    <t>4504087510647738</t>
  </si>
  <si>
    <t>Tarjeta Credito Master Card</t>
  </si>
  <si>
    <t>5188417046871900</t>
  </si>
  <si>
    <t>Av Villas</t>
  </si>
  <si>
    <t>5235772017411216</t>
  </si>
  <si>
    <t>Sufinanciamiento</t>
  </si>
  <si>
    <t>Vehiculo</t>
  </si>
  <si>
    <t>200000076660</t>
  </si>
  <si>
    <t>Banco Bogota</t>
  </si>
  <si>
    <t>Cuenta Corriente Comercial</t>
  </si>
  <si>
    <t>275225621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</si>
</sst>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yyyy/mm/dd"/>
  </numFmts>
  <fonts count="51"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Calibri"/>
      <family val="2"/>
    </font>
    <font>
      <sz val="11"/>
      <color indexed="8"/>
      <name val="Calibri"/>
      <family val="2"/>
      <scheme val="minor"/>
    </font>
    <font>
      <b/>
      <u/>
      <sz val="11"/>
      <color indexed="8"/>
      <name val="Calibri"/>
      <family val="2"/>
      <scheme val="minor"/>
    </font>
    <font>
      <sz val="11"/>
      <name val="Calibri"/>
      <family val="2"/>
      <scheme val="minor"/>
    </font>
    <font>
      <sz val="9"/>
      <color indexed="81"/>
      <name val="Tahoma"/>
      <family val="2"/>
    </font>
    <font>
      <b/>
      <sz val="9"/>
      <color indexed="81"/>
      <name val="Tahoma"/>
      <family val="2"/>
    </font>
    <font>
      <sz val="10"/>
      <name val="Arial"/>
      <family val="2"/>
    </font>
    <font>
      <b/>
      <sz val="11"/>
      <color indexed="8"/>
      <name val="Calibri"/>
      <family val="2"/>
      <scheme val="minor"/>
    </font>
    <font>
      <b/>
      <sz val="9"/>
      <color indexed="9"/>
      <name val="Calibri"/>
      <family val="2"/>
    </font>
    <font>
      <b/>
      <sz val="11"/>
      <color theme="1"/>
      <name val="Calibri"/>
      <family val="2"/>
      <scheme val="minor"/>
    </font>
    <font>
      <b/>
      <sz val="14"/>
      <color indexed="9"/>
      <name val="Arial"/>
      <family val="2"/>
    </font>
    <font>
      <b/>
      <sz val="14"/>
      <name val="Arial"/>
      <family val="2"/>
    </font>
    <font>
      <sz val="14"/>
      <name val="Arial"/>
      <family val="2"/>
    </font>
    <font>
      <b/>
      <sz val="9"/>
      <color indexed="9"/>
      <name val="Arial"/>
      <family val="2"/>
    </font>
    <font>
      <b/>
      <sz val="11"/>
      <color indexed="8"/>
      <name val="Arial"/>
      <family val="2"/>
    </font>
    <font>
      <sz val="11"/>
      <color indexed="8"/>
      <name val="Arial"/>
      <family val="2"/>
    </font>
    <font>
      <b/>
      <sz val="11"/>
      <color indexed="9"/>
      <name val="Arial"/>
      <family val="2"/>
    </font>
    <font>
      <b/>
      <sz val="11"/>
      <name val="Arial"/>
      <family val="2"/>
    </font>
    <font>
      <b/>
      <sz val="9"/>
      <name val="Arial"/>
      <family val="2"/>
    </font>
    <font>
      <b/>
      <sz val="11"/>
      <color rgb="FFFF0000"/>
      <name val="Arial"/>
      <family val="2"/>
    </font>
    <font>
      <b/>
      <u/>
      <sz val="11"/>
      <color indexed="8"/>
      <name val="Arial"/>
      <family val="2"/>
    </font>
    <font>
      <sz val="11"/>
      <name val="Arial"/>
      <family val="2"/>
    </font>
    <font>
      <sz val="11"/>
      <color rgb="FFFF0000"/>
      <name val="Arial"/>
      <family val="2"/>
    </font>
    <font>
      <sz val="11"/>
      <color rgb="FF000000"/>
      <name val="Arial"/>
      <family val="2"/>
    </font>
    <font>
      <b/>
      <sz val="12"/>
      <color rgb="FFFF0000"/>
      <name val="Arial"/>
      <family val="2"/>
    </font>
    <font>
      <b/>
      <sz val="11"/>
      <color rgb="FF000000"/>
      <name val="Arial"/>
      <family val="2"/>
    </font>
    <font>
      <sz val="11"/>
      <color rgb="FF121212"/>
      <name val="Arial"/>
      <family val="2"/>
    </font>
    <font>
      <u/>
      <sz val="11"/>
      <color theme="10"/>
      <name val="Calibri"/>
      <family val="2"/>
      <scheme val="minor"/>
    </font>
    <font>
      <sz val="11"/>
      <color rgb="FFFF0000"/>
      <name val="Calibri"/>
      <family val="2"/>
      <scheme val="minor"/>
    </font>
    <font>
      <b/>
      <u/>
      <sz val="11"/>
      <color rgb="FF000000"/>
      <name val="Calibri"/>
      <family val="2"/>
      <scheme val="minor"/>
    </font>
    <font>
      <b/>
      <u/>
      <sz val="11"/>
      <color theme="1"/>
      <name val="Calibri"/>
      <family val="2"/>
      <scheme val="minor"/>
    </font>
    <font>
      <b/>
      <u/>
      <sz val="11"/>
      <name val="Calibri"/>
      <family val="2"/>
      <scheme val="minor"/>
    </font>
    <font>
      <b/>
      <sz val="11"/>
      <name val="Calibri"/>
      <family val="2"/>
      <scheme val="minor"/>
    </font>
    <font>
      <sz val="8"/>
      <name val="Calibri"/>
      <family val="2"/>
      <scheme val="minor"/>
    </font>
    <font>
      <u/>
      <sz val="11"/>
      <color rgb="FF0563C1"/>
      <name val="Arial"/>
      <family val="2"/>
    </font>
    <font>
      <sz val="9"/>
      <name val="Arial"/>
      <family val="2"/>
    </font>
    <font>
      <sz val="11"/>
      <color indexed="8"/>
      <name val="Calibri"/>
      <family val="2"/>
    </font>
    <font>
      <b/>
      <sz val="11"/>
      <color rgb="FFFF0000"/>
      <name val="Calibri"/>
      <family val="2"/>
      <scheme val="minor"/>
    </font>
    <font>
      <b/>
      <sz val="10"/>
      <color theme="1"/>
      <name val="Arial"/>
      <family val="2"/>
    </font>
    <font>
      <sz val="10"/>
      <color theme="1"/>
      <name val="Arial"/>
      <family val="2"/>
    </font>
    <font>
      <sz val="11"/>
      <color theme="1"/>
      <name val="Arial"/>
      <family val="2"/>
    </font>
    <font>
      <b/>
      <u/>
      <sz val="11"/>
      <color rgb="FF000000"/>
      <name val="Arial"/>
      <family val="2"/>
    </font>
    <font>
      <sz val="11"/>
      <name val="Calibri"/>
      <family val="2"/>
    </font>
    <font>
      <sz val="9"/>
      <color indexed="8"/>
      <name val="Arial"/>
      <family val="2"/>
    </font>
    <font>
      <b/>
      <u/>
      <sz val="11"/>
      <color theme="1"/>
      <name val="Arial"/>
      <family val="2"/>
    </font>
    <font>
      <b/>
      <sz val="11"/>
      <color theme="1"/>
      <name val="Arial"/>
      <family val="2"/>
    </font>
    <font>
      <b/>
      <sz val="9"/>
      <color rgb="FF000000"/>
      <name val="Tahoma"/>
      <family val="2"/>
    </font>
    <font>
      <sz val="9"/>
      <color rgb="FF000000"/>
      <name val="Tahoma"/>
      <family val="2"/>
    </font>
  </fonts>
  <fills count="31">
    <fill>
      <patternFill patternType="none"/>
    </fill>
    <fill>
      <patternFill patternType="gray125"/>
    </fill>
    <fill>
      <patternFill patternType="solid">
        <fgColor indexed="54"/>
      </patternFill>
    </fill>
    <fill>
      <patternFill patternType="solid">
        <fgColor indexed="9"/>
      </patternFill>
    </fill>
    <fill>
      <patternFill patternType="solid">
        <fgColor rgb="FFFFFF00"/>
        <bgColor indexed="64"/>
      </patternFill>
    </fill>
    <fill>
      <patternFill patternType="solid">
        <fgColor theme="7" tint="0.39997558519241921"/>
        <bgColor indexed="64"/>
      </patternFill>
    </fill>
    <fill>
      <patternFill patternType="solid">
        <fgColor rgb="FF66FF33"/>
        <bgColor indexed="64"/>
      </patternFill>
    </fill>
    <fill>
      <patternFill patternType="solid">
        <fgColor rgb="FF00FF0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rgb="FF92D050"/>
        <bgColor indexed="6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5"/>
        <bgColor indexed="64"/>
      </patternFill>
    </fill>
    <fill>
      <patternFill patternType="solid">
        <fgColor rgb="FFFF0000"/>
        <bgColor indexed="64"/>
      </patternFill>
    </fill>
    <fill>
      <patternFill patternType="solid">
        <fgColor theme="2"/>
        <bgColor indexed="64"/>
      </patternFill>
    </fill>
    <fill>
      <patternFill patternType="solid">
        <fgColor theme="9" tint="0.59999389629810485"/>
        <bgColor indexed="64"/>
      </patternFill>
    </fill>
    <fill>
      <patternFill patternType="solid">
        <fgColor rgb="FFFF6699"/>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4"/>
        <bgColor indexed="64"/>
      </patternFill>
    </fill>
    <fill>
      <patternFill patternType="solid">
        <fgColor rgb="FFFFC000"/>
        <bgColor indexed="64"/>
      </patternFill>
    </fill>
    <fill>
      <patternFill patternType="solid">
        <fgColor rgb="FF7030A0"/>
        <bgColor rgb="FFCC00CC"/>
      </patternFill>
    </fill>
    <fill>
      <patternFill patternType="solid">
        <fgColor rgb="FFFF99CC"/>
        <bgColor indexed="64"/>
      </patternFill>
    </fill>
    <fill>
      <patternFill patternType="solid">
        <fgColor rgb="FF00B0F0"/>
        <bgColor indexed="64"/>
      </patternFill>
    </fill>
    <fill>
      <patternFill patternType="solid">
        <fgColor theme="5" tint="0.79998168889431442"/>
        <bgColor indexed="64"/>
      </patternFill>
    </fill>
    <fill>
      <patternFill patternType="solid">
        <fgColor theme="0"/>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rgb="FFFF7C80"/>
        <bgColor indexed="64"/>
      </patternFill>
    </fill>
  </fills>
  <borders count="61">
    <border>
      <left/>
      <right/>
      <top/>
      <bottom/>
      <diagonal/>
    </border>
    <border>
      <left style="thin">
        <color auto="1"/>
      </left>
      <right style="thin">
        <color auto="1"/>
      </right>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style="medium">
        <color auto="1"/>
      </right>
      <top/>
      <bottom style="thin">
        <color auto="1"/>
      </bottom>
      <diagonal/>
    </border>
    <border>
      <left style="thin">
        <color auto="1"/>
      </left>
      <right/>
      <top/>
      <bottom/>
      <diagonal/>
    </border>
    <border>
      <left/>
      <right style="medium">
        <color auto="1"/>
      </right>
      <top/>
      <bottom/>
      <diagonal/>
    </border>
    <border>
      <left/>
      <right style="medium">
        <color auto="1"/>
      </right>
      <top/>
      <bottom style="medium">
        <color indexed="64"/>
      </bottom>
      <diagonal/>
    </border>
    <border>
      <left style="medium">
        <color auto="1"/>
      </left>
      <right/>
      <top/>
      <bottom style="thin">
        <color auto="1"/>
      </bottom>
      <diagonal/>
    </border>
    <border>
      <left style="medium">
        <color indexed="64"/>
      </left>
      <right/>
      <top/>
      <bottom style="medium">
        <color indexed="64"/>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style="thin">
        <color auto="1"/>
      </right>
      <top style="medium">
        <color indexed="64"/>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indexed="64"/>
      </top>
      <bottom style="medium">
        <color auto="1"/>
      </bottom>
      <diagonal/>
    </border>
    <border>
      <left/>
      <right style="medium">
        <color auto="1"/>
      </right>
      <top style="medium">
        <color auto="1"/>
      </top>
      <bottom style="thin">
        <color auto="1"/>
      </bottom>
      <diagonal/>
    </border>
    <border>
      <left style="medium">
        <color auto="1"/>
      </left>
      <right/>
      <top style="medium">
        <color auto="1"/>
      </top>
      <bottom style="medium">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top style="medium">
        <color auto="1"/>
      </top>
      <bottom style="thin">
        <color auto="1"/>
      </bottom>
      <diagonal/>
    </border>
    <border>
      <left style="thin">
        <color auto="1"/>
      </left>
      <right style="medium">
        <color auto="1"/>
      </right>
      <top style="medium">
        <color auto="1"/>
      </top>
      <bottom/>
      <diagonal/>
    </border>
    <border>
      <left/>
      <right/>
      <top style="medium">
        <color indexed="64"/>
      </top>
      <bottom/>
      <diagonal/>
    </border>
    <border>
      <left/>
      <right style="medium">
        <color auto="1"/>
      </right>
      <top style="medium">
        <color auto="1"/>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auto="1"/>
      </right>
      <top style="thin">
        <color indexed="8"/>
      </top>
      <bottom/>
      <diagonal/>
    </border>
    <border>
      <left style="thin">
        <color auto="1"/>
      </left>
      <right style="thin">
        <color auto="1"/>
      </right>
      <top style="thin">
        <color auto="1"/>
      </top>
      <bottom/>
      <diagonal/>
    </border>
    <border>
      <left style="medium">
        <color indexed="8"/>
      </left>
      <right style="medium">
        <color indexed="8"/>
      </right>
      <top style="medium">
        <color indexed="8"/>
      </top>
      <bottom style="medium">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diagonal/>
    </border>
    <border>
      <left style="medium">
        <color indexed="8"/>
      </left>
      <right style="medium">
        <color indexed="8"/>
      </right>
      <top style="medium">
        <color indexed="8"/>
      </top>
      <bottom style="medium">
        <color indexed="8"/>
      </bottom>
      <diagonal/>
    </border>
    <border>
      <left style="thin">
        <color auto="1"/>
      </left>
      <right style="thin">
        <color auto="1"/>
      </right>
      <top style="medium">
        <color indexed="64"/>
      </top>
      <bottom style="medium">
        <color auto="1"/>
      </bottom>
      <diagonal/>
    </border>
    <border>
      <left style="medium">
        <color indexed="64"/>
      </left>
      <right style="medium">
        <color indexed="64"/>
      </right>
      <top style="thin">
        <color indexed="64"/>
      </top>
      <bottom/>
      <diagonal/>
    </border>
    <border>
      <left style="medium">
        <color indexed="64"/>
      </left>
      <right style="medium">
        <color indexed="64"/>
      </right>
      <top style="thin">
        <color auto="1"/>
      </top>
      <bottom style="thin">
        <color indexed="64"/>
      </bottom>
      <diagonal/>
    </border>
    <border>
      <left style="medium">
        <color indexed="64"/>
      </left>
      <right/>
      <top style="thin">
        <color auto="1"/>
      </top>
      <bottom style="thin">
        <color indexed="64"/>
      </bottom>
      <diagonal/>
    </border>
    <border>
      <left/>
      <right/>
      <top style="thin">
        <color indexed="64"/>
      </top>
      <bottom/>
      <diagonal/>
    </border>
    <border>
      <left style="thin">
        <color auto="1"/>
      </left>
      <right style="medium">
        <color auto="1"/>
      </right>
      <top style="thin">
        <color indexed="64"/>
      </top>
      <bottom/>
      <diagonal/>
    </border>
  </borders>
  <cellStyleXfs count="3">
    <xf numFmtId="0" fontId="0" fillId="0" borderId="0"/>
    <xf numFmtId="9" fontId="4" fillId="0" borderId="0" applyFont="0" applyFill="0" applyBorder="0" applyAlignment="0" applyProtection="0"/>
    <xf numFmtId="0" fontId="30" fillId="0" borderId="0" applyNumberFormat="0" applyFill="0" applyBorder="0" applyAlignment="0" applyProtection="0"/>
  </cellStyleXfs>
  <cellXfs count="423">
    <xf numFmtId="0" fontId="0" fillId="0" borderId="0" xfId="0"/>
    <xf numFmtId="0" fontId="0" fillId="0" borderId="0" xfId="0"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vertical="center"/>
    </xf>
    <xf numFmtId="0" fontId="0" fillId="13" borderId="5" xfId="0" applyFill="1" applyBorder="1"/>
    <xf numFmtId="0" fontId="0" fillId="0" borderId="4" xfId="0" applyBorder="1" applyAlignment="1">
      <alignment horizontal="center"/>
    </xf>
    <xf numFmtId="0" fontId="17" fillId="0" borderId="0" xfId="0" applyFont="1" applyAlignment="1">
      <alignment horizontal="center"/>
    </xf>
    <xf numFmtId="0" fontId="18" fillId="0" borderId="0" xfId="0" applyFont="1"/>
    <xf numFmtId="0" fontId="17" fillId="0" borderId="0" xfId="0" applyFont="1" applyAlignment="1">
      <alignment horizontal="center" vertical="center"/>
    </xf>
    <xf numFmtId="1" fontId="18" fillId="0" borderId="2" xfId="0" applyNumberFormat="1" applyFont="1" applyBorder="1"/>
    <xf numFmtId="1" fontId="18" fillId="0" borderId="7" xfId="0" applyNumberFormat="1" applyFont="1" applyBorder="1"/>
    <xf numFmtId="1" fontId="18" fillId="0" borderId="7" xfId="0" applyNumberFormat="1" applyFont="1" applyBorder="1" applyAlignment="1">
      <alignment horizontal="center" vertical="center"/>
    </xf>
    <xf numFmtId="1" fontId="17" fillId="0" borderId="3" xfId="0" applyNumberFormat="1" applyFont="1" applyBorder="1" applyAlignment="1">
      <alignment horizontal="center" vertical="center"/>
    </xf>
    <xf numFmtId="0" fontId="18" fillId="0" borderId="2" xfId="0" applyFont="1" applyBorder="1"/>
    <xf numFmtId="0" fontId="18" fillId="0" borderId="7" xfId="0" applyFont="1" applyBorder="1"/>
    <xf numFmtId="0" fontId="17" fillId="0" borderId="4" xfId="0" applyFont="1" applyBorder="1" applyAlignment="1">
      <alignment horizontal="center" vertical="center"/>
    </xf>
    <xf numFmtId="0" fontId="18" fillId="0" borderId="7" xfId="0" applyFont="1" applyBorder="1" applyAlignment="1">
      <alignment horizontal="center" vertical="center"/>
    </xf>
    <xf numFmtId="2" fontId="18" fillId="0" borderId="6" xfId="0" applyNumberFormat="1" applyFont="1" applyBorder="1"/>
    <xf numFmtId="1" fontId="18" fillId="0" borderId="6" xfId="0" applyNumberFormat="1" applyFont="1" applyBorder="1" applyAlignment="1">
      <alignment horizontal="center"/>
    </xf>
    <xf numFmtId="1" fontId="17" fillId="0" borderId="1" xfId="0" applyNumberFormat="1" applyFont="1" applyBorder="1" applyAlignment="1">
      <alignment horizontal="center"/>
    </xf>
    <xf numFmtId="1" fontId="18" fillId="0" borderId="9" xfId="0" applyNumberFormat="1" applyFont="1" applyBorder="1" applyAlignment="1">
      <alignment horizontal="center"/>
    </xf>
    <xf numFmtId="2" fontId="18" fillId="0" borderId="6" xfId="0" applyNumberFormat="1" applyFont="1" applyBorder="1" applyAlignment="1">
      <alignment wrapText="1"/>
    </xf>
    <xf numFmtId="1" fontId="18" fillId="0" borderId="6" xfId="0" applyNumberFormat="1" applyFont="1" applyBorder="1" applyAlignment="1">
      <alignment horizontal="center" vertical="center"/>
    </xf>
    <xf numFmtId="2" fontId="18" fillId="0" borderId="9" xfId="0" applyNumberFormat="1" applyFont="1" applyBorder="1"/>
    <xf numFmtId="2" fontId="18" fillId="0" borderId="11" xfId="0" applyNumberFormat="1" applyFont="1" applyBorder="1" applyAlignment="1">
      <alignment vertical="center"/>
    </xf>
    <xf numFmtId="2" fontId="18" fillId="0" borderId="5" xfId="0" applyNumberFormat="1" applyFont="1" applyBorder="1"/>
    <xf numFmtId="1" fontId="18" fillId="0" borderId="5" xfId="0" applyNumberFormat="1" applyFont="1" applyBorder="1" applyAlignment="1">
      <alignment horizontal="center"/>
    </xf>
    <xf numFmtId="2" fontId="18" fillId="0" borderId="5" xfId="0" applyNumberFormat="1" applyFont="1" applyBorder="1" applyAlignment="1">
      <alignment horizontal="left" vertical="center"/>
    </xf>
    <xf numFmtId="0" fontId="18" fillId="0" borderId="0" xfId="0" applyFont="1" applyAlignment="1">
      <alignment horizontal="center" vertical="center"/>
    </xf>
    <xf numFmtId="0" fontId="27" fillId="0" borderId="0" xfId="0" applyFont="1" applyAlignment="1">
      <alignment horizontal="justify" vertical="center" wrapText="1"/>
    </xf>
    <xf numFmtId="0" fontId="18" fillId="0" borderId="0" xfId="0" applyFont="1" applyAlignment="1">
      <alignment horizontal="left" vertical="center" wrapText="1"/>
    </xf>
    <xf numFmtId="0" fontId="18" fillId="0" borderId="0" xfId="0" applyFont="1" applyAlignment="1">
      <alignment horizontal="justify" vertical="top" wrapText="1"/>
    </xf>
    <xf numFmtId="2" fontId="18" fillId="0" borderId="10" xfId="0" applyNumberFormat="1" applyFont="1" applyBorder="1" applyAlignment="1">
      <alignment vertical="center"/>
    </xf>
    <xf numFmtId="2" fontId="18" fillId="0" borderId="12" xfId="0" applyNumberFormat="1" applyFont="1" applyBorder="1"/>
    <xf numFmtId="2" fontId="18" fillId="0" borderId="6" xfId="0" applyNumberFormat="1" applyFont="1" applyBorder="1" applyAlignment="1">
      <alignment horizontal="justify" vertical="top" wrapText="1"/>
    </xf>
    <xf numFmtId="0" fontId="17" fillId="0" borderId="1" xfId="0" applyFont="1" applyBorder="1" applyAlignment="1">
      <alignment horizontal="center"/>
    </xf>
    <xf numFmtId="1" fontId="17" fillId="0" borderId="0" xfId="0" applyNumberFormat="1" applyFont="1" applyAlignment="1">
      <alignment horizontal="center"/>
    </xf>
    <xf numFmtId="2" fontId="17" fillId="0" borderId="13" xfId="0" applyNumberFormat="1" applyFont="1" applyBorder="1" applyAlignment="1">
      <alignment horizontal="center" vertical="center"/>
    </xf>
    <xf numFmtId="2" fontId="17" fillId="0" borderId="0" xfId="0" applyNumberFormat="1" applyFont="1" applyAlignment="1">
      <alignment horizontal="center" vertical="center"/>
    </xf>
    <xf numFmtId="2" fontId="17" fillId="16" borderId="8" xfId="0" applyNumberFormat="1" applyFont="1" applyFill="1" applyBorder="1" applyAlignment="1">
      <alignment horizontal="center" vertical="center"/>
    </xf>
    <xf numFmtId="2" fontId="18" fillId="0" borderId="12" xfId="0" applyNumberFormat="1" applyFont="1" applyBorder="1" applyAlignment="1">
      <alignment wrapText="1"/>
    </xf>
    <xf numFmtId="1" fontId="18" fillId="0" borderId="16" xfId="0" applyNumberFormat="1" applyFont="1" applyBorder="1" applyAlignment="1">
      <alignment horizontal="center"/>
    </xf>
    <xf numFmtId="1" fontId="18" fillId="0" borderId="17" xfId="0" applyNumberFormat="1" applyFont="1" applyBorder="1" applyAlignment="1">
      <alignment horizontal="center"/>
    </xf>
    <xf numFmtId="0" fontId="17" fillId="0" borderId="0" xfId="0" applyFont="1"/>
    <xf numFmtId="0" fontId="18" fillId="0" borderId="0" xfId="0" applyFont="1" applyAlignment="1">
      <alignment horizontal="center"/>
    </xf>
    <xf numFmtId="0" fontId="18" fillId="0" borderId="0" xfId="0" applyFont="1" applyAlignment="1">
      <alignment horizontal="center" vertical="top"/>
    </xf>
    <xf numFmtId="0" fontId="18" fillId="0" borderId="0" xfId="0" applyFont="1" applyAlignment="1">
      <alignment vertical="top"/>
    </xf>
    <xf numFmtId="0" fontId="0" fillId="18" borderId="1" xfId="0" applyFill="1" applyBorder="1" applyAlignment="1">
      <alignment horizontal="justify" vertical="top" wrapText="1"/>
    </xf>
    <xf numFmtId="0" fontId="6" fillId="18" borderId="1" xfId="0" applyFont="1" applyFill="1" applyBorder="1" applyAlignment="1">
      <alignment horizontal="justify" vertical="top" wrapText="1"/>
    </xf>
    <xf numFmtId="9" fontId="26" fillId="0" borderId="21" xfId="0" applyNumberFormat="1" applyFont="1" applyBorder="1" applyAlignment="1">
      <alignment horizontal="center" vertical="center"/>
    </xf>
    <xf numFmtId="0" fontId="26" fillId="0" borderId="18" xfId="0" applyFont="1" applyBorder="1" applyAlignment="1">
      <alignment horizontal="justify" vertical="center" wrapText="1"/>
    </xf>
    <xf numFmtId="9" fontId="24" fillId="0" borderId="18" xfId="0" applyNumberFormat="1" applyFont="1" applyBorder="1" applyAlignment="1" applyProtection="1">
      <alignment horizontal="center" vertical="center"/>
      <protection locked="0"/>
    </xf>
    <xf numFmtId="9" fontId="18" fillId="0" borderId="18" xfId="0" applyNumberFormat="1" applyFont="1" applyBorder="1" applyAlignment="1">
      <alignment horizontal="center" vertical="center"/>
    </xf>
    <xf numFmtId="9" fontId="26" fillId="0" borderId="20" xfId="0" applyNumberFormat="1" applyFont="1" applyBorder="1" applyAlignment="1">
      <alignment horizontal="center" vertical="center" wrapText="1"/>
    </xf>
    <xf numFmtId="9" fontId="26" fillId="0" borderId="18" xfId="0" applyNumberFormat="1" applyFont="1" applyBorder="1" applyAlignment="1">
      <alignment horizontal="center" vertical="center" wrapText="1"/>
    </xf>
    <xf numFmtId="0" fontId="18" fillId="0" borderId="19" xfId="0" applyFont="1" applyBorder="1" applyAlignment="1">
      <alignment horizontal="justify" vertical="center" wrapText="1"/>
    </xf>
    <xf numFmtId="0" fontId="37" fillId="0" borderId="19" xfId="2" applyFont="1" applyFill="1" applyBorder="1" applyAlignment="1">
      <alignment horizontal="justify" vertical="center" wrapText="1"/>
    </xf>
    <xf numFmtId="0" fontId="18" fillId="0" borderId="0" xfId="0" applyFont="1" applyAlignment="1">
      <alignment vertical="center" wrapText="1"/>
    </xf>
    <xf numFmtId="0" fontId="18" fillId="0" borderId="0" xfId="0" applyFont="1" applyAlignment="1">
      <alignment vertical="center"/>
    </xf>
    <xf numFmtId="0" fontId="19" fillId="2" borderId="0" xfId="0" applyFont="1" applyFill="1" applyAlignment="1">
      <alignment horizontal="center" vertical="center"/>
    </xf>
    <xf numFmtId="0" fontId="10" fillId="0" borderId="0" xfId="0" applyFont="1"/>
    <xf numFmtId="0" fontId="18" fillId="0" borderId="5" xfId="0" applyFont="1" applyBorder="1" applyAlignment="1">
      <alignment horizontal="center" vertical="center"/>
    </xf>
    <xf numFmtId="14" fontId="0" fillId="0" borderId="0" xfId="0" applyNumberFormat="1"/>
    <xf numFmtId="0" fontId="40" fillId="0" borderId="0" xfId="0" applyFont="1"/>
    <xf numFmtId="0" fontId="40" fillId="0" borderId="0" xfId="0" applyFont="1" applyAlignment="1">
      <alignment horizontal="right"/>
    </xf>
    <xf numFmtId="14" fontId="10" fillId="0" borderId="0" xfId="0" applyNumberFormat="1" applyFont="1"/>
    <xf numFmtId="0" fontId="0" fillId="0" borderId="0" xfId="0" pivotButton="1"/>
    <xf numFmtId="0" fontId="0" fillId="0" borderId="0" xfId="0" applyAlignment="1">
      <alignment horizontal="left"/>
    </xf>
    <xf numFmtId="0" fontId="5" fillId="0" borderId="1" xfId="0" applyFont="1" applyBorder="1" applyAlignment="1">
      <alignment horizontal="justify" vertical="center" wrapText="1"/>
    </xf>
    <xf numFmtId="0" fontId="46" fillId="0" borderId="6" xfId="0" applyFont="1" applyBorder="1" applyAlignment="1">
      <alignment horizontal="justify" vertical="center" wrapText="1"/>
    </xf>
    <xf numFmtId="0" fontId="18" fillId="27" borderId="0" xfId="0" applyFont="1" applyFill="1"/>
    <xf numFmtId="0" fontId="18" fillId="27" borderId="0" xfId="0" applyFont="1" applyFill="1" applyAlignment="1">
      <alignment horizontal="center" vertical="center"/>
    </xf>
    <xf numFmtId="0" fontId="24" fillId="27" borderId="0" xfId="0" applyFont="1" applyFill="1"/>
    <xf numFmtId="0" fontId="19" fillId="27" borderId="0" xfId="0" applyFont="1" applyFill="1" applyAlignment="1">
      <alignment horizontal="center" vertical="center" wrapText="1"/>
    </xf>
    <xf numFmtId="0" fontId="22" fillId="27" borderId="0" xfId="0" applyFont="1" applyFill="1" applyAlignment="1">
      <alignment horizontal="center" vertical="center" wrapText="1"/>
    </xf>
    <xf numFmtId="0" fontId="5" fillId="14" borderId="1" xfId="0" applyFont="1" applyFill="1" applyBorder="1" applyAlignment="1">
      <alignment horizontal="justify" vertical="center" wrapText="1"/>
    </xf>
    <xf numFmtId="0" fontId="26" fillId="0" borderId="0" xfId="0" applyFont="1" applyAlignment="1">
      <alignment horizontal="justify" vertical="center"/>
    </xf>
    <xf numFmtId="0" fontId="18" fillId="0" borderId="22" xfId="0" applyFont="1" applyBorder="1"/>
    <xf numFmtId="0" fontId="16" fillId="2" borderId="22" xfId="0" applyFont="1" applyFill="1" applyBorder="1" applyAlignment="1">
      <alignment horizontal="center" vertical="center" wrapText="1"/>
    </xf>
    <xf numFmtId="0" fontId="18" fillId="0" borderId="22" xfId="0" applyFont="1" applyBorder="1" applyAlignment="1">
      <alignment horizontal="center" vertical="center"/>
    </xf>
    <xf numFmtId="0" fontId="18" fillId="0" borderId="22" xfId="0" applyFont="1" applyBorder="1" applyAlignment="1">
      <alignment wrapText="1"/>
    </xf>
    <xf numFmtId="0" fontId="6" fillId="0" borderId="22" xfId="0" applyFont="1" applyBorder="1" applyAlignment="1">
      <alignment horizontal="justify" vertical="center" wrapText="1"/>
    </xf>
    <xf numFmtId="0" fontId="6" fillId="0" borderId="22" xfId="0" applyFont="1" applyBorder="1" applyAlignment="1">
      <alignment horizontal="center" vertical="center" wrapText="1"/>
    </xf>
    <xf numFmtId="1" fontId="18" fillId="0" borderId="22" xfId="0" applyNumberFormat="1" applyFont="1" applyBorder="1" applyAlignment="1">
      <alignment horizontal="center" vertical="center"/>
    </xf>
    <xf numFmtId="0" fontId="46" fillId="0" borderId="23" xfId="0" applyFont="1" applyBorder="1" applyAlignment="1">
      <alignment horizontal="justify" vertical="center" wrapText="1"/>
    </xf>
    <xf numFmtId="1" fontId="18" fillId="0" borderId="24" xfId="0" applyNumberFormat="1" applyFont="1" applyBorder="1"/>
    <xf numFmtId="1" fontId="18" fillId="0" borderId="25" xfId="0" applyNumberFormat="1" applyFont="1" applyBorder="1"/>
    <xf numFmtId="1" fontId="18" fillId="0" borderId="25" xfId="0" applyNumberFormat="1" applyFont="1" applyBorder="1" applyAlignment="1">
      <alignment horizontal="center" vertical="center"/>
    </xf>
    <xf numFmtId="1" fontId="18" fillId="0" borderId="26" xfId="0" applyNumberFormat="1" applyFont="1" applyBorder="1"/>
    <xf numFmtId="1" fontId="18" fillId="0" borderId="27" xfId="0" applyNumberFormat="1" applyFont="1" applyBorder="1"/>
    <xf numFmtId="1" fontId="18" fillId="0" borderId="28" xfId="0" applyNumberFormat="1" applyFont="1" applyBorder="1" applyAlignment="1">
      <alignment horizontal="center" vertical="center"/>
    </xf>
    <xf numFmtId="1" fontId="18" fillId="0" borderId="26" xfId="0" applyNumberFormat="1" applyFont="1" applyBorder="1" applyAlignment="1">
      <alignment horizontal="center" vertical="center"/>
    </xf>
    <xf numFmtId="1" fontId="18" fillId="0" borderId="29" xfId="0" applyNumberFormat="1" applyFont="1" applyBorder="1"/>
    <xf numFmtId="1" fontId="17" fillId="0" borderId="30" xfId="0" applyNumberFormat="1" applyFont="1" applyBorder="1" applyAlignment="1">
      <alignment horizontal="center" vertical="center"/>
    </xf>
    <xf numFmtId="1" fontId="18" fillId="0" borderId="31" xfId="0" applyNumberFormat="1" applyFont="1" applyBorder="1"/>
    <xf numFmtId="0" fontId="18" fillId="0" borderId="24" xfId="0" applyFont="1" applyBorder="1"/>
    <xf numFmtId="0" fontId="18" fillId="0" borderId="25" xfId="0" applyFont="1" applyBorder="1"/>
    <xf numFmtId="0" fontId="18" fillId="0" borderId="25" xfId="0" applyFont="1" applyBorder="1" applyAlignment="1">
      <alignment horizontal="center" vertical="center"/>
    </xf>
    <xf numFmtId="0" fontId="17" fillId="0" borderId="32" xfId="0" applyFont="1" applyBorder="1" applyAlignment="1">
      <alignment horizontal="center" vertical="center"/>
    </xf>
    <xf numFmtId="1" fontId="17" fillId="0" borderId="34" xfId="0" applyNumberFormat="1" applyFont="1" applyBorder="1" applyAlignment="1">
      <alignment horizontal="center" vertical="center"/>
    </xf>
    <xf numFmtId="1" fontId="17" fillId="0" borderId="35" xfId="0" applyNumberFormat="1" applyFont="1" applyBorder="1" applyAlignment="1">
      <alignment horizontal="center" vertical="center"/>
    </xf>
    <xf numFmtId="0" fontId="11" fillId="2" borderId="22"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0" fillId="5" borderId="22" xfId="0" applyFill="1" applyBorder="1" applyAlignment="1" applyProtection="1">
      <alignment horizontal="justify" vertical="center" wrapText="1"/>
      <protection locked="0"/>
    </xf>
    <xf numFmtId="0" fontId="6" fillId="0" borderId="22" xfId="0" applyFont="1" applyBorder="1" applyAlignment="1" applyProtection="1">
      <alignment horizontal="justify" vertical="top" wrapText="1"/>
      <protection locked="0"/>
    </xf>
    <xf numFmtId="0" fontId="6" fillId="0" borderId="22" xfId="0" applyFont="1" applyBorder="1" applyAlignment="1" applyProtection="1">
      <alignment horizontal="justify" vertical="center" wrapText="1"/>
      <protection locked="0"/>
    </xf>
    <xf numFmtId="0" fontId="15" fillId="0" borderId="22" xfId="0" applyFont="1" applyBorder="1" applyAlignment="1" applyProtection="1">
      <alignment horizontal="justify" vertical="center" wrapText="1"/>
      <protection locked="0"/>
    </xf>
    <xf numFmtId="0" fontId="15" fillId="4" borderId="22" xfId="0" applyFont="1" applyFill="1" applyBorder="1" applyAlignment="1" applyProtection="1">
      <alignment horizontal="center" vertical="center" wrapText="1"/>
      <protection locked="0"/>
    </xf>
    <xf numFmtId="0" fontId="15" fillId="0" borderId="22" xfId="0" applyFont="1" applyBorder="1" applyAlignment="1">
      <alignment horizontal="center" vertical="center"/>
    </xf>
    <xf numFmtId="9" fontId="15" fillId="4" borderId="22" xfId="0" applyNumberFormat="1" applyFont="1" applyFill="1" applyBorder="1" applyAlignment="1">
      <alignment horizontal="center" vertical="center"/>
    </xf>
    <xf numFmtId="164" fontId="15" fillId="0" borderId="22" xfId="0" applyNumberFormat="1"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5" fillId="0" borderId="22" xfId="0" applyFont="1" applyBorder="1" applyAlignment="1" applyProtection="1">
      <alignment horizontal="center" vertical="center" wrapText="1"/>
      <protection locked="0"/>
    </xf>
    <xf numFmtId="0" fontId="15" fillId="4" borderId="22" xfId="0" applyFont="1" applyFill="1" applyBorder="1" applyAlignment="1" applyProtection="1">
      <alignment horizontal="center" vertical="center"/>
      <protection locked="0"/>
    </xf>
    <xf numFmtId="0" fontId="0" fillId="0" borderId="22" xfId="0" pivotButton="1" applyBorder="1"/>
    <xf numFmtId="0" fontId="0" fillId="0" borderId="22" xfId="0" applyBorder="1"/>
    <xf numFmtId="0" fontId="0" fillId="0" borderId="22" xfId="0" applyBorder="1" applyAlignment="1">
      <alignment horizontal="left" vertical="center"/>
    </xf>
    <xf numFmtId="0" fontId="0" fillId="0" borderId="22" xfId="0" applyBorder="1" applyAlignment="1">
      <alignment horizontal="center" vertical="center"/>
    </xf>
    <xf numFmtId="0" fontId="0" fillId="0" borderId="22" xfId="0" applyBorder="1" applyAlignment="1">
      <alignment horizontal="left"/>
    </xf>
    <xf numFmtId="0" fontId="0" fillId="0" borderId="22" xfId="0" applyBorder="1" applyAlignment="1">
      <alignment horizontal="center"/>
    </xf>
    <xf numFmtId="0" fontId="10" fillId="13" borderId="23" xfId="0" applyFont="1" applyFill="1" applyBorder="1" applyAlignment="1">
      <alignment horizontal="center" vertical="center"/>
    </xf>
    <xf numFmtId="0" fontId="0" fillId="13" borderId="36" xfId="0" applyFill="1" applyBorder="1"/>
    <xf numFmtId="0" fontId="0" fillId="0" borderId="32" xfId="0" applyBorder="1" applyAlignment="1">
      <alignment horizontal="center"/>
    </xf>
    <xf numFmtId="0" fontId="10" fillId="13" borderId="33" xfId="0" applyFont="1" applyFill="1" applyBorder="1" applyAlignment="1">
      <alignment horizontal="center" vertical="center"/>
    </xf>
    <xf numFmtId="0" fontId="10" fillId="13" borderId="35" xfId="0" applyFont="1" applyFill="1" applyBorder="1" applyAlignment="1">
      <alignment horizontal="center" vertical="center"/>
    </xf>
    <xf numFmtId="0" fontId="12" fillId="12" borderId="22" xfId="0" applyFont="1" applyFill="1" applyBorder="1" applyAlignment="1">
      <alignment horizontal="left"/>
    </xf>
    <xf numFmtId="0" fontId="12" fillId="12" borderId="22" xfId="0" applyFont="1" applyFill="1" applyBorder="1" applyAlignment="1">
      <alignment horizontal="center"/>
    </xf>
    <xf numFmtId="0" fontId="10" fillId="13" borderId="22" xfId="0" applyFont="1" applyFill="1" applyBorder="1" applyAlignment="1">
      <alignment horizontal="center" vertical="center"/>
    </xf>
    <xf numFmtId="0" fontId="0" fillId="0" borderId="22" xfId="0" applyBorder="1" applyAlignment="1">
      <alignment vertical="center"/>
    </xf>
    <xf numFmtId="2" fontId="0" fillId="0" borderId="22" xfId="1" applyNumberFormat="1" applyFont="1" applyBorder="1" applyAlignment="1">
      <alignment horizontal="center"/>
    </xf>
    <xf numFmtId="0" fontId="10" fillId="13" borderId="22" xfId="0" applyFont="1" applyFill="1" applyBorder="1"/>
    <xf numFmtId="0" fontId="10" fillId="13" borderId="22" xfId="0" applyFont="1" applyFill="1" applyBorder="1" applyAlignment="1">
      <alignment horizontal="center"/>
    </xf>
    <xf numFmtId="2" fontId="10" fillId="13" borderId="22" xfId="0" applyNumberFormat="1" applyFont="1" applyFill="1" applyBorder="1" applyAlignment="1">
      <alignment horizontal="center"/>
    </xf>
    <xf numFmtId="0" fontId="17" fillId="0" borderId="22" xfId="0" applyFont="1" applyBorder="1" applyAlignment="1">
      <alignment horizontal="center" vertical="center"/>
    </xf>
    <xf numFmtId="2" fontId="17" fillId="16" borderId="23" xfId="0" applyNumberFormat="1" applyFont="1" applyFill="1" applyBorder="1" applyAlignment="1">
      <alignment horizontal="center" vertical="center"/>
    </xf>
    <xf numFmtId="2" fontId="17" fillId="16" borderId="37" xfId="0" applyNumberFormat="1" applyFont="1" applyFill="1" applyBorder="1" applyAlignment="1">
      <alignment horizontal="justify" vertical="center"/>
    </xf>
    <xf numFmtId="0" fontId="18" fillId="0" borderId="36" xfId="0" applyFont="1" applyBorder="1" applyAlignment="1">
      <alignment horizontal="center" vertical="center"/>
    </xf>
    <xf numFmtId="2" fontId="18" fillId="0" borderId="36" xfId="0" applyNumberFormat="1" applyFont="1" applyBorder="1"/>
    <xf numFmtId="1" fontId="18" fillId="0" borderId="38" xfId="0" applyNumberFormat="1" applyFont="1" applyBorder="1" applyAlignment="1">
      <alignment horizontal="center"/>
    </xf>
    <xf numFmtId="2" fontId="18" fillId="0" borderId="22" xfId="0" applyNumberFormat="1" applyFont="1" applyBorder="1"/>
    <xf numFmtId="1" fontId="18" fillId="0" borderId="36" xfId="0" applyNumberFormat="1" applyFont="1" applyBorder="1" applyAlignment="1">
      <alignment horizontal="center"/>
    </xf>
    <xf numFmtId="2" fontId="17" fillId="16" borderId="22" xfId="0" applyNumberFormat="1" applyFont="1" applyFill="1" applyBorder="1" applyAlignment="1">
      <alignment horizontal="center" vertical="center"/>
    </xf>
    <xf numFmtId="1" fontId="18" fillId="0" borderId="22" xfId="0" applyNumberFormat="1" applyFont="1" applyBorder="1" applyAlignment="1">
      <alignment horizontal="center"/>
    </xf>
    <xf numFmtId="2" fontId="18" fillId="0" borderId="22" xfId="0" applyNumberFormat="1" applyFont="1" applyBorder="1" applyAlignment="1">
      <alignment wrapText="1"/>
    </xf>
    <xf numFmtId="0" fontId="17" fillId="0" borderId="22" xfId="0" applyFont="1" applyBorder="1" applyAlignment="1">
      <alignment horizontal="center"/>
    </xf>
    <xf numFmtId="1" fontId="17" fillId="0" borderId="22" xfId="0" applyNumberFormat="1" applyFont="1" applyBorder="1" applyAlignment="1">
      <alignment horizontal="center"/>
    </xf>
    <xf numFmtId="2" fontId="18" fillId="0" borderId="39" xfId="0" applyNumberFormat="1" applyFont="1" applyBorder="1" applyAlignment="1">
      <alignment vertical="center"/>
    </xf>
    <xf numFmtId="2" fontId="18" fillId="0" borderId="23" xfId="0" applyNumberFormat="1" applyFont="1" applyBorder="1"/>
    <xf numFmtId="1" fontId="18" fillId="0" borderId="23" xfId="0" applyNumberFormat="1" applyFont="1" applyBorder="1" applyAlignment="1">
      <alignment horizontal="center"/>
    </xf>
    <xf numFmtId="2" fontId="18" fillId="0" borderId="36" xfId="0" applyNumberFormat="1" applyFont="1" applyBorder="1" applyAlignment="1">
      <alignment horizontal="center"/>
    </xf>
    <xf numFmtId="1" fontId="17" fillId="0" borderId="25" xfId="0" applyNumberFormat="1" applyFont="1" applyBorder="1" applyAlignment="1">
      <alignment horizontal="center"/>
    </xf>
    <xf numFmtId="0" fontId="0" fillId="0" borderId="40" xfId="0" applyBorder="1"/>
    <xf numFmtId="2" fontId="18" fillId="0" borderId="36" xfId="0" applyNumberFormat="1" applyFont="1" applyBorder="1" applyAlignment="1">
      <alignment wrapText="1"/>
    </xf>
    <xf numFmtId="0" fontId="18" fillId="0" borderId="22" xfId="0" applyFont="1" applyBorder="1" applyAlignment="1">
      <alignment horizontal="justify" wrapText="1"/>
    </xf>
    <xf numFmtId="1" fontId="18" fillId="0" borderId="36" xfId="0" applyNumberFormat="1" applyFont="1" applyBorder="1" applyAlignment="1">
      <alignment horizontal="center" vertical="center"/>
    </xf>
    <xf numFmtId="2" fontId="18" fillId="0" borderId="23" xfId="0" applyNumberFormat="1" applyFont="1" applyBorder="1" applyAlignment="1">
      <alignment horizontal="justify" vertical="top" wrapText="1"/>
    </xf>
    <xf numFmtId="1" fontId="18" fillId="0" borderId="23" xfId="0" applyNumberFormat="1" applyFont="1" applyBorder="1" applyAlignment="1">
      <alignment horizontal="center" vertical="center"/>
    </xf>
    <xf numFmtId="2" fontId="18" fillId="0" borderId="36" xfId="0" applyNumberFormat="1" applyFont="1" applyBorder="1" applyAlignment="1">
      <alignment horizontal="justify" vertical="top" wrapText="1"/>
    </xf>
    <xf numFmtId="2" fontId="18" fillId="0" borderId="23" xfId="0" applyNumberFormat="1" applyFont="1" applyBorder="1" applyAlignment="1">
      <alignment horizontal="left" vertical="top" wrapText="1"/>
    </xf>
    <xf numFmtId="1" fontId="17" fillId="0" borderId="23" xfId="0" applyNumberFormat="1" applyFont="1" applyBorder="1" applyAlignment="1">
      <alignment horizontal="center" vertical="center"/>
    </xf>
    <xf numFmtId="49" fontId="29" fillId="0" borderId="22" xfId="0" applyNumberFormat="1" applyFont="1" applyBorder="1"/>
    <xf numFmtId="4" fontId="18" fillId="0" borderId="22" xfId="0" applyNumberFormat="1" applyFont="1" applyBorder="1"/>
    <xf numFmtId="4" fontId="17" fillId="0" borderId="22" xfId="0" applyNumberFormat="1" applyFont="1" applyBorder="1"/>
    <xf numFmtId="0" fontId="19" fillId="2" borderId="42" xfId="0" applyFont="1" applyFill="1" applyBorder="1" applyAlignment="1">
      <alignment horizontal="center" vertical="top"/>
    </xf>
    <xf numFmtId="0" fontId="19" fillId="2" borderId="42" xfId="0" applyFont="1" applyFill="1" applyBorder="1" applyAlignment="1">
      <alignment horizontal="center" vertical="center"/>
    </xf>
    <xf numFmtId="0" fontId="18" fillId="0" borderId="43" xfId="0" applyFont="1" applyBorder="1"/>
    <xf numFmtId="164" fontId="17" fillId="3" borderId="43" xfId="0" applyNumberFormat="1" applyFont="1" applyFill="1" applyBorder="1" applyAlignment="1">
      <alignment horizontal="center" vertical="center"/>
    </xf>
    <xf numFmtId="0" fontId="19" fillId="2" borderId="44" xfId="0" applyFont="1" applyFill="1" applyBorder="1" applyAlignment="1">
      <alignment horizontal="center" vertical="center"/>
    </xf>
    <xf numFmtId="0" fontId="19" fillId="2" borderId="44" xfId="0" applyFont="1" applyFill="1" applyBorder="1" applyAlignment="1">
      <alignment horizontal="center" vertical="top"/>
    </xf>
    <xf numFmtId="0" fontId="19" fillId="2" borderId="45" xfId="0" applyFont="1" applyFill="1" applyBorder="1" applyAlignment="1">
      <alignment horizontal="center" vertical="center"/>
    </xf>
    <xf numFmtId="0" fontId="16" fillId="2" borderId="43" xfId="0" applyFont="1" applyFill="1" applyBorder="1" applyAlignment="1">
      <alignment horizontal="center" vertical="center" wrapText="1"/>
    </xf>
    <xf numFmtId="0" fontId="20" fillId="8" borderId="48" xfId="0" applyFont="1" applyFill="1" applyBorder="1" applyAlignment="1">
      <alignment horizontal="center" vertical="center" wrapText="1"/>
    </xf>
    <xf numFmtId="0" fontId="21" fillId="8" borderId="43" xfId="0" applyFont="1" applyFill="1" applyBorder="1" applyAlignment="1">
      <alignment horizontal="center" vertical="center" wrapText="1"/>
    </xf>
    <xf numFmtId="0" fontId="19" fillId="2" borderId="43" xfId="0" applyFont="1" applyFill="1" applyBorder="1" applyAlignment="1">
      <alignment horizontal="center" vertical="center" wrapText="1"/>
    </xf>
    <xf numFmtId="0" fontId="20" fillId="2" borderId="43" xfId="0" applyFont="1" applyFill="1" applyBorder="1" applyAlignment="1">
      <alignment horizontal="center" vertical="center" wrapText="1"/>
    </xf>
    <xf numFmtId="0" fontId="21" fillId="6" borderId="43" xfId="0" applyFont="1" applyFill="1" applyBorder="1" applyAlignment="1">
      <alignment horizontal="center" vertical="center" wrapText="1"/>
    </xf>
    <xf numFmtId="0" fontId="21" fillId="7" borderId="43" xfId="0" applyFont="1" applyFill="1" applyBorder="1" applyAlignment="1">
      <alignment horizontal="center" vertical="center" wrapText="1"/>
    </xf>
    <xf numFmtId="0" fontId="21" fillId="19" borderId="43" xfId="0" applyFont="1" applyFill="1" applyBorder="1" applyAlignment="1">
      <alignment horizontal="center" vertical="center" wrapText="1"/>
    </xf>
    <xf numFmtId="0" fontId="20" fillId="20" borderId="48" xfId="0" applyFont="1" applyFill="1" applyBorder="1" applyAlignment="1">
      <alignment horizontal="center" vertical="center" wrapText="1"/>
    </xf>
    <xf numFmtId="0" fontId="20" fillId="21" borderId="43" xfId="0" applyFont="1" applyFill="1" applyBorder="1" applyAlignment="1">
      <alignment horizontal="center" vertical="center" wrapText="1"/>
    </xf>
    <xf numFmtId="0" fontId="19" fillId="2" borderId="49" xfId="0" applyFont="1" applyFill="1" applyBorder="1" applyAlignment="1">
      <alignment horizontal="center" vertical="center" wrapText="1"/>
    </xf>
    <xf numFmtId="0" fontId="22" fillId="4" borderId="49" xfId="0" applyFont="1" applyFill="1" applyBorder="1" applyAlignment="1">
      <alignment horizontal="center" vertical="center" wrapText="1"/>
    </xf>
    <xf numFmtId="0" fontId="18" fillId="0" borderId="43" xfId="0" applyFont="1" applyBorder="1" applyAlignment="1">
      <alignment horizontal="center" vertical="center"/>
    </xf>
    <xf numFmtId="0" fontId="23" fillId="10" borderId="43" xfId="0" applyFont="1" applyFill="1" applyBorder="1" applyAlignment="1">
      <alignment horizontal="justify" vertical="center" wrapText="1"/>
    </xf>
    <xf numFmtId="0" fontId="18" fillId="3" borderId="43" xfId="0" applyFont="1" applyFill="1" applyBorder="1" applyAlignment="1">
      <alignment horizontal="justify" vertical="top" wrapText="1"/>
    </xf>
    <xf numFmtId="0" fontId="18" fillId="3" borderId="43" xfId="0" applyFont="1" applyFill="1" applyBorder="1" applyAlignment="1">
      <alignment horizontal="justify" vertical="center" wrapText="1"/>
    </xf>
    <xf numFmtId="0" fontId="18" fillId="0" borderId="43" xfId="0" applyFont="1" applyBorder="1" applyAlignment="1">
      <alignment horizontal="justify" vertical="center" wrapText="1"/>
    </xf>
    <xf numFmtId="0" fontId="18" fillId="0" borderId="43" xfId="0" applyFont="1" applyBorder="1" applyAlignment="1">
      <alignment horizontal="center" vertical="center" wrapText="1"/>
    </xf>
    <xf numFmtId="49" fontId="18" fillId="0" borderId="43" xfId="0" applyNumberFormat="1" applyFont="1" applyBorder="1" applyAlignment="1">
      <alignment horizontal="center" vertical="center"/>
    </xf>
    <xf numFmtId="164" fontId="18" fillId="0" borderId="43" xfId="0" applyNumberFormat="1" applyFont="1" applyBorder="1" applyAlignment="1">
      <alignment horizontal="center" vertical="center"/>
    </xf>
    <xf numFmtId="0" fontId="24" fillId="0" borderId="43" xfId="0" applyFont="1" applyBorder="1" applyAlignment="1">
      <alignment horizontal="center" vertical="center"/>
    </xf>
    <xf numFmtId="0" fontId="24" fillId="0" borderId="43" xfId="0" applyFont="1" applyBorder="1" applyAlignment="1">
      <alignment horizontal="justify" vertical="center" wrapText="1"/>
    </xf>
    <xf numFmtId="0" fontId="24" fillId="0" borderId="43" xfId="0" applyFont="1" applyBorder="1" applyAlignment="1">
      <alignment horizontal="justify" vertical="top" wrapText="1"/>
    </xf>
    <xf numFmtId="0" fontId="24" fillId="0" borderId="43" xfId="0" applyFont="1" applyBorder="1" applyAlignment="1">
      <alignment horizontal="center" vertical="center" wrapText="1"/>
    </xf>
    <xf numFmtId="0" fontId="17" fillId="11" borderId="43" xfId="0" applyFont="1" applyFill="1" applyBorder="1" applyAlignment="1">
      <alignment horizontal="center" vertical="center"/>
    </xf>
    <xf numFmtId="9" fontId="24" fillId="11" borderId="43" xfId="0" applyNumberFormat="1" applyFont="1" applyFill="1" applyBorder="1" applyAlignment="1">
      <alignment horizontal="center" vertical="center" wrapText="1"/>
    </xf>
    <xf numFmtId="9" fontId="26" fillId="0" borderId="43" xfId="0" applyNumberFormat="1" applyFont="1" applyBorder="1" applyAlignment="1">
      <alignment horizontal="center" vertical="center" wrapText="1"/>
    </xf>
    <xf numFmtId="0" fontId="26" fillId="0" borderId="50" xfId="0" applyFont="1" applyBorder="1" applyAlignment="1">
      <alignment horizontal="justify" vertical="center" wrapText="1"/>
    </xf>
    <xf numFmtId="0" fontId="18" fillId="0" borderId="43" xfId="0" applyFont="1" applyBorder="1" applyAlignment="1">
      <alignment vertical="top" wrapText="1"/>
    </xf>
    <xf numFmtId="1" fontId="24" fillId="0" borderId="43" xfId="0" applyNumberFormat="1" applyFont="1" applyBorder="1" applyAlignment="1">
      <alignment horizontal="center" vertical="center" wrapText="1"/>
    </xf>
    <xf numFmtId="0" fontId="18" fillId="7" borderId="43" xfId="0" applyFont="1" applyFill="1" applyBorder="1" applyAlignment="1">
      <alignment horizontal="center" vertical="center"/>
    </xf>
    <xf numFmtId="0" fontId="18" fillId="0" borderId="43" xfId="0" applyFont="1" applyBorder="1" applyAlignment="1">
      <alignment horizontal="justify" vertical="top" wrapText="1"/>
    </xf>
    <xf numFmtId="0" fontId="18" fillId="0" borderId="43" xfId="0" applyFont="1" applyBorder="1" applyAlignment="1">
      <alignment wrapText="1"/>
    </xf>
    <xf numFmtId="9" fontId="18" fillId="0" borderId="43" xfId="0" applyNumberFormat="1" applyFont="1" applyBorder="1" applyAlignment="1">
      <alignment horizontal="center" vertical="center"/>
    </xf>
    <xf numFmtId="0" fontId="17" fillId="15" borderId="43" xfId="0" applyFont="1" applyFill="1" applyBorder="1" applyAlignment="1">
      <alignment horizontal="center" vertical="center"/>
    </xf>
    <xf numFmtId="9" fontId="24" fillId="15" borderId="43" xfId="0" applyNumberFormat="1" applyFont="1" applyFill="1" applyBorder="1" applyAlignment="1">
      <alignment horizontal="center" vertical="center" wrapText="1"/>
    </xf>
    <xf numFmtId="9" fontId="24" fillId="0" borderId="43" xfId="0" applyNumberFormat="1" applyFont="1" applyBorder="1" applyAlignment="1">
      <alignment horizontal="center" vertical="center" wrapText="1"/>
    </xf>
    <xf numFmtId="9" fontId="24" fillId="0" borderId="50" xfId="0" applyNumberFormat="1" applyFont="1" applyBorder="1" applyAlignment="1">
      <alignment horizontal="justify" vertical="center" wrapText="1"/>
    </xf>
    <xf numFmtId="0" fontId="18" fillId="0" borderId="43" xfId="0" applyFont="1" applyBorder="1" applyAlignment="1">
      <alignment vertical="center" wrapText="1"/>
    </xf>
    <xf numFmtId="0" fontId="18" fillId="15" borderId="43" xfId="0" applyFont="1" applyFill="1" applyBorder="1" applyAlignment="1">
      <alignment horizontal="center" vertical="center"/>
    </xf>
    <xf numFmtId="9" fontId="24" fillId="0" borderId="50" xfId="0" applyNumberFormat="1" applyFont="1" applyBorder="1" applyAlignment="1">
      <alignment horizontal="justify" vertical="center"/>
    </xf>
    <xf numFmtId="9" fontId="24" fillId="4" borderId="43" xfId="0" applyNumberFormat="1" applyFont="1" applyFill="1" applyBorder="1" applyAlignment="1">
      <alignment horizontal="center" vertical="center" wrapText="1"/>
    </xf>
    <xf numFmtId="0" fontId="26" fillId="0" borderId="43" xfId="0" applyFont="1" applyBorder="1" applyAlignment="1">
      <alignment horizontal="justify" vertical="center" wrapText="1"/>
    </xf>
    <xf numFmtId="0" fontId="18" fillId="22" borderId="43" xfId="0" applyFont="1" applyFill="1" applyBorder="1" applyAlignment="1">
      <alignment horizontal="center" vertical="center"/>
    </xf>
    <xf numFmtId="9" fontId="26" fillId="0" borderId="51" xfId="0" applyNumberFormat="1" applyFont="1" applyBorder="1" applyAlignment="1">
      <alignment horizontal="center" vertical="center" wrapText="1"/>
    </xf>
    <xf numFmtId="9" fontId="18" fillId="0" borderId="43" xfId="0" applyNumberFormat="1" applyFont="1" applyBorder="1" applyAlignment="1">
      <alignment horizontal="left" vertical="center" wrapText="1"/>
    </xf>
    <xf numFmtId="0" fontId="17" fillId="0" borderId="43" xfId="0" applyFont="1" applyBorder="1" applyAlignment="1">
      <alignment horizontal="justify" vertical="top" wrapText="1"/>
    </xf>
    <xf numFmtId="0" fontId="20" fillId="0" borderId="43" xfId="0" applyFont="1" applyBorder="1" applyAlignment="1">
      <alignment horizontal="justify" vertical="top" wrapText="1"/>
    </xf>
    <xf numFmtId="9" fontId="26" fillId="0" borderId="43" xfId="0" applyNumberFormat="1" applyFont="1" applyBorder="1" applyAlignment="1">
      <alignment horizontal="center" vertical="center"/>
    </xf>
    <xf numFmtId="0" fontId="26" fillId="0" borderId="50" xfId="0" applyFont="1" applyBorder="1" applyAlignment="1">
      <alignment horizontal="justify" vertical="center"/>
    </xf>
    <xf numFmtId="0" fontId="18" fillId="0" borderId="50" xfId="0" applyFont="1" applyBorder="1" applyAlignment="1">
      <alignment horizontal="justify" vertical="center" wrapText="1"/>
    </xf>
    <xf numFmtId="0" fontId="0" fillId="11" borderId="43" xfId="0" applyFill="1" applyBorder="1" applyAlignment="1">
      <alignment horizontal="center" vertical="center"/>
    </xf>
    <xf numFmtId="0" fontId="23" fillId="11" borderId="43" xfId="0" applyFont="1" applyFill="1" applyBorder="1" applyAlignment="1">
      <alignment horizontal="justify" vertical="center" wrapText="1"/>
    </xf>
    <xf numFmtId="9" fontId="26" fillId="0" borderId="50" xfId="0" applyNumberFormat="1" applyFont="1" applyBorder="1" applyAlignment="1">
      <alignment horizontal="justify" vertical="center" wrapText="1"/>
    </xf>
    <xf numFmtId="0" fontId="25" fillId="0" borderId="43" xfId="0" applyFont="1" applyBorder="1" applyAlignment="1">
      <alignment horizontal="center" vertical="center"/>
    </xf>
    <xf numFmtId="9" fontId="18" fillId="0" borderId="52" xfId="0" applyNumberFormat="1" applyFont="1" applyBorder="1" applyAlignment="1">
      <alignment horizontal="center" vertical="center"/>
    </xf>
    <xf numFmtId="9" fontId="18" fillId="0" borderId="52" xfId="1" applyFont="1" applyFill="1" applyBorder="1" applyAlignment="1">
      <alignment horizontal="center" vertical="center"/>
    </xf>
    <xf numFmtId="9" fontId="24" fillId="0" borderId="43" xfId="0" applyNumberFormat="1" applyFont="1" applyBorder="1" applyAlignment="1">
      <alignment horizontal="left" vertical="center" wrapText="1"/>
    </xf>
    <xf numFmtId="0" fontId="18" fillId="5" borderId="43" xfId="0" applyFont="1" applyFill="1" applyBorder="1" applyAlignment="1">
      <alignment horizontal="justify" vertical="center" wrapText="1"/>
    </xf>
    <xf numFmtId="9" fontId="25" fillId="0" borderId="43" xfId="0" applyNumberFormat="1" applyFont="1" applyBorder="1" applyAlignment="1">
      <alignment horizontal="center" vertical="center"/>
    </xf>
    <xf numFmtId="164" fontId="24" fillId="0" borderId="43" xfId="0" applyNumberFormat="1" applyFont="1" applyBorder="1" applyAlignment="1">
      <alignment horizontal="center" vertical="center"/>
    </xf>
    <xf numFmtId="9" fontId="24" fillId="0" borderId="43" xfId="0" applyNumberFormat="1" applyFont="1" applyBorder="1" applyAlignment="1">
      <alignment horizontal="center" vertical="center"/>
    </xf>
    <xf numFmtId="0" fontId="25" fillId="0" borderId="43" xfId="0" applyFont="1" applyBorder="1" applyAlignment="1">
      <alignment horizontal="center" vertical="center" wrapText="1"/>
    </xf>
    <xf numFmtId="0" fontId="0" fillId="15" borderId="43" xfId="0" applyFill="1" applyBorder="1" applyAlignment="1">
      <alignment horizontal="center" vertical="center"/>
    </xf>
    <xf numFmtId="164" fontId="24" fillId="4" borderId="43" xfId="0" applyNumberFormat="1" applyFont="1" applyFill="1" applyBorder="1" applyAlignment="1">
      <alignment horizontal="center" vertical="center"/>
    </xf>
    <xf numFmtId="0" fontId="20" fillId="0" borderId="43" xfId="0" applyFont="1" applyBorder="1" applyAlignment="1">
      <alignment horizontal="center" vertical="center"/>
    </xf>
    <xf numFmtId="0" fontId="17" fillId="4" borderId="43" xfId="0" applyFont="1" applyFill="1" applyBorder="1" applyAlignment="1">
      <alignment horizontal="center" vertical="center"/>
    </xf>
    <xf numFmtId="0" fontId="17" fillId="0" borderId="43" xfId="0" applyFont="1" applyBorder="1" applyAlignment="1">
      <alignment horizontal="justify" vertical="center" wrapText="1"/>
    </xf>
    <xf numFmtId="0" fontId="18" fillId="4" borderId="43" xfId="0" applyFont="1" applyFill="1" applyBorder="1" applyAlignment="1">
      <alignment horizontal="center" vertical="center"/>
    </xf>
    <xf numFmtId="0" fontId="24" fillId="0" borderId="48" xfId="0" applyFont="1" applyBorder="1" applyAlignment="1">
      <alignment horizontal="justify" vertical="top" wrapText="1"/>
    </xf>
    <xf numFmtId="0" fontId="24" fillId="0" borderId="48" xfId="0" applyFont="1" applyBorder="1" applyAlignment="1">
      <alignment horizontal="justify" vertical="center" wrapText="1"/>
    </xf>
    <xf numFmtId="0" fontId="25" fillId="0" borderId="48" xfId="0" applyFont="1" applyBorder="1" applyAlignment="1">
      <alignment horizontal="center" vertical="center" wrapText="1"/>
    </xf>
    <xf numFmtId="164" fontId="24" fillId="0" borderId="48" xfId="0" applyNumberFormat="1" applyFont="1" applyBorder="1" applyAlignment="1">
      <alignment horizontal="center" vertical="center"/>
    </xf>
    <xf numFmtId="0" fontId="24" fillId="0" borderId="48" xfId="0" applyFont="1" applyBorder="1" applyAlignment="1">
      <alignment horizontal="center" vertical="center"/>
    </xf>
    <xf numFmtId="0" fontId="20" fillId="0" borderId="48" xfId="0" applyFont="1" applyBorder="1" applyAlignment="1">
      <alignment horizontal="justify" vertical="top" wrapText="1"/>
    </xf>
    <xf numFmtId="9" fontId="24" fillId="0" borderId="48" xfId="0" applyNumberFormat="1" applyFont="1" applyBorder="1" applyAlignment="1">
      <alignment horizontal="center" vertical="center"/>
    </xf>
    <xf numFmtId="0" fontId="0" fillId="17" borderId="43" xfId="0" applyFill="1" applyBorder="1" applyAlignment="1">
      <alignment horizontal="justify" vertical="center" wrapText="1"/>
    </xf>
    <xf numFmtId="0" fontId="6" fillId="0" borderId="43" xfId="0" applyFont="1" applyBorder="1" applyAlignment="1">
      <alignment horizontal="justify" vertical="center" wrapText="1"/>
    </xf>
    <xf numFmtId="9" fontId="6" fillId="0" borderId="43" xfId="0" applyNumberFormat="1" applyFont="1" applyBorder="1" applyAlignment="1">
      <alignment horizontal="center" vertical="center"/>
    </xf>
    <xf numFmtId="164" fontId="6" fillId="0" borderId="43" xfId="0" applyNumberFormat="1" applyFont="1" applyBorder="1" applyAlignment="1">
      <alignment horizontal="center" vertical="center"/>
    </xf>
    <xf numFmtId="0" fontId="6" fillId="0" borderId="43" xfId="0" applyFont="1" applyBorder="1" applyAlignment="1">
      <alignment horizontal="center" vertical="center"/>
    </xf>
    <xf numFmtId="0" fontId="18" fillId="0" borderId="43" xfId="0" applyFont="1" applyBorder="1" applyAlignment="1">
      <alignment horizontal="left" vertical="top" wrapText="1"/>
    </xf>
    <xf numFmtId="9" fontId="26" fillId="0" borderId="52" xfId="0" applyNumberFormat="1" applyFont="1" applyBorder="1" applyAlignment="1">
      <alignment horizontal="center" vertical="center"/>
    </xf>
    <xf numFmtId="1" fontId="26" fillId="0" borderId="52" xfId="0" applyNumberFormat="1" applyFont="1" applyBorder="1" applyAlignment="1">
      <alignment horizontal="center" vertical="center"/>
    </xf>
    <xf numFmtId="0" fontId="0" fillId="18" borderId="43" xfId="0" applyFill="1" applyBorder="1" applyAlignment="1">
      <alignment horizontal="justify" vertical="center" wrapText="1"/>
    </xf>
    <xf numFmtId="9" fontId="6" fillId="0" borderId="43" xfId="1" applyFont="1" applyBorder="1" applyAlignment="1" applyProtection="1">
      <alignment horizontal="center" vertical="center"/>
    </xf>
    <xf numFmtId="164" fontId="6" fillId="4" borderId="43" xfId="0" applyNumberFormat="1" applyFont="1" applyFill="1" applyBorder="1" applyAlignment="1">
      <alignment horizontal="center" vertical="center"/>
    </xf>
    <xf numFmtId="0" fontId="18" fillId="0" borderId="43" xfId="0" applyFont="1" applyBorder="1" applyAlignment="1">
      <alignment horizontal="justify" vertical="center"/>
    </xf>
    <xf numFmtId="0" fontId="6" fillId="0" borderId="43" xfId="0" applyFont="1" applyBorder="1" applyAlignment="1">
      <alignment horizontal="center" vertical="center" wrapText="1"/>
    </xf>
    <xf numFmtId="0" fontId="17" fillId="0" borderId="43" xfId="0" applyFont="1" applyBorder="1" applyAlignment="1">
      <alignment horizontal="justify" vertical="center"/>
    </xf>
    <xf numFmtId="0" fontId="17" fillId="0" borderId="52" xfId="0" applyFont="1" applyBorder="1" applyAlignment="1">
      <alignment horizontal="justify" vertical="center" wrapText="1"/>
    </xf>
    <xf numFmtId="0" fontId="6" fillId="0" borderId="43" xfId="1" applyNumberFormat="1" applyFont="1" applyBorder="1" applyAlignment="1" applyProtection="1">
      <alignment horizontal="center" vertical="center" wrapText="1"/>
    </xf>
    <xf numFmtId="0" fontId="6" fillId="0" borderId="43" xfId="1" applyNumberFormat="1" applyFont="1" applyBorder="1" applyAlignment="1" applyProtection="1">
      <alignment horizontal="center" vertical="center"/>
    </xf>
    <xf numFmtId="164" fontId="6" fillId="0" borderId="43" xfId="0" applyNumberFormat="1" applyFont="1" applyBorder="1" applyAlignment="1">
      <alignment horizontal="center" vertical="center" wrapText="1"/>
    </xf>
    <xf numFmtId="164" fontId="6" fillId="4" borderId="43" xfId="0" applyNumberFormat="1" applyFont="1" applyFill="1" applyBorder="1" applyAlignment="1">
      <alignment horizontal="center" vertical="center" wrapText="1"/>
    </xf>
    <xf numFmtId="0" fontId="6" fillId="3" borderId="43" xfId="0" applyFont="1" applyFill="1" applyBorder="1" applyAlignment="1">
      <alignment horizontal="justify" vertical="center" wrapText="1"/>
    </xf>
    <xf numFmtId="9" fontId="0" fillId="3" borderId="43" xfId="0" applyNumberFormat="1" applyFill="1" applyBorder="1" applyAlignment="1">
      <alignment horizontal="center" vertical="center"/>
    </xf>
    <xf numFmtId="0" fontId="6" fillId="3" borderId="43" xfId="0" applyFont="1" applyFill="1" applyBorder="1" applyAlignment="1">
      <alignment horizontal="center" vertical="center"/>
    </xf>
    <xf numFmtId="0" fontId="0" fillId="0" borderId="43" xfId="0" applyBorder="1" applyAlignment="1">
      <alignment horizontal="center" vertical="center" wrapText="1"/>
    </xf>
    <xf numFmtId="0" fontId="0" fillId="3" borderId="43" xfId="0" applyFill="1" applyBorder="1" applyAlignment="1">
      <alignment horizontal="justify" vertical="center" wrapText="1"/>
    </xf>
    <xf numFmtId="0" fontId="26" fillId="0" borderId="43" xfId="0" applyFont="1" applyBorder="1" applyAlignment="1">
      <alignment horizontal="center" vertical="center"/>
    </xf>
    <xf numFmtId="0" fontId="0" fillId="18" borderId="43" xfId="0" applyFill="1" applyBorder="1" applyAlignment="1">
      <alignment horizontal="justify" vertical="top" wrapText="1"/>
    </xf>
    <xf numFmtId="0" fontId="6" fillId="18" borderId="43" xfId="0" applyFont="1" applyFill="1" applyBorder="1" applyAlignment="1">
      <alignment horizontal="justify" vertical="top" wrapText="1"/>
    </xf>
    <xf numFmtId="9" fontId="18" fillId="4" borderId="43" xfId="0" applyNumberFormat="1" applyFont="1" applyFill="1" applyBorder="1" applyAlignment="1">
      <alignment horizontal="center" vertical="center"/>
    </xf>
    <xf numFmtId="0" fontId="0" fillId="9" borderId="43" xfId="0" applyFill="1" applyBorder="1" applyAlignment="1">
      <alignment horizontal="justify" vertical="center" wrapText="1"/>
    </xf>
    <xf numFmtId="0" fontId="6" fillId="0" borderId="43" xfId="0" applyFont="1" applyBorder="1" applyAlignment="1">
      <alignment horizontal="justify" vertical="top" wrapText="1"/>
    </xf>
    <xf numFmtId="0" fontId="0" fillId="3" borderId="43" xfId="0" applyFill="1" applyBorder="1" applyAlignment="1">
      <alignment horizontal="justify" vertical="top" wrapText="1"/>
    </xf>
    <xf numFmtId="164" fontId="0" fillId="0" borderId="43" xfId="0" applyNumberFormat="1" applyBorder="1" applyAlignment="1">
      <alignment horizontal="center" vertical="center"/>
    </xf>
    <xf numFmtId="0" fontId="6" fillId="3" borderId="43" xfId="0" applyFont="1" applyFill="1" applyBorder="1" applyAlignment="1">
      <alignment horizontal="justify" vertical="top" wrapText="1"/>
    </xf>
    <xf numFmtId="9" fontId="6" fillId="3" borderId="43" xfId="0" applyNumberFormat="1" applyFont="1" applyFill="1" applyBorder="1" applyAlignment="1">
      <alignment horizontal="center" vertical="center"/>
    </xf>
    <xf numFmtId="0" fontId="0" fillId="3" borderId="43" xfId="0" applyFill="1" applyBorder="1" applyAlignment="1">
      <alignment horizontal="center" vertical="center" wrapText="1"/>
    </xf>
    <xf numFmtId="0" fontId="6" fillId="3" borderId="43" xfId="0" applyFont="1" applyFill="1" applyBorder="1" applyAlignment="1">
      <alignment horizontal="center" vertical="center" wrapText="1"/>
    </xf>
    <xf numFmtId="49" fontId="6" fillId="3" borderId="43" xfId="0" applyNumberFormat="1" applyFont="1" applyFill="1" applyBorder="1" applyAlignment="1">
      <alignment horizontal="center" vertical="center"/>
    </xf>
    <xf numFmtId="0" fontId="20" fillId="0" borderId="43" xfId="0" applyFont="1" applyBorder="1" applyAlignment="1">
      <alignment horizontal="justify" vertical="center" wrapText="1"/>
    </xf>
    <xf numFmtId="0" fontId="0" fillId="0" borderId="43" xfId="0" applyBorder="1" applyAlignment="1">
      <alignment horizontal="justify" vertical="center" wrapText="1"/>
    </xf>
    <xf numFmtId="0" fontId="34" fillId="9" borderId="43" xfId="0" applyFont="1" applyFill="1" applyBorder="1" applyAlignment="1">
      <alignment horizontal="justify" vertical="center" wrapText="1"/>
    </xf>
    <xf numFmtId="0" fontId="5" fillId="9" borderId="43" xfId="0" applyFont="1" applyFill="1" applyBorder="1" applyAlignment="1">
      <alignment horizontal="justify" vertical="center" wrapText="1"/>
    </xf>
    <xf numFmtId="9" fontId="6" fillId="0" borderId="43" xfId="0" applyNumberFormat="1" applyFont="1" applyBorder="1" applyAlignment="1">
      <alignment horizontal="center" vertical="center" wrapText="1"/>
    </xf>
    <xf numFmtId="0" fontId="6" fillId="0" borderId="43" xfId="0" applyFont="1" applyBorder="1" applyAlignment="1">
      <alignment vertical="center" wrapText="1"/>
    </xf>
    <xf numFmtId="0" fontId="19" fillId="2" borderId="53" xfId="0" applyFont="1" applyFill="1" applyBorder="1" applyAlignment="1">
      <alignment horizontal="center" vertical="center"/>
    </xf>
    <xf numFmtId="0" fontId="19" fillId="2" borderId="53" xfId="0" applyFont="1" applyFill="1" applyBorder="1" applyAlignment="1">
      <alignment horizontal="center" vertical="top"/>
    </xf>
    <xf numFmtId="0" fontId="19" fillId="2" borderId="43" xfId="0" applyFont="1" applyFill="1" applyBorder="1" applyAlignment="1">
      <alignment horizontal="center" vertical="center"/>
    </xf>
    <xf numFmtId="0" fontId="19" fillId="2" borderId="43" xfId="0" applyFont="1" applyFill="1" applyBorder="1" applyAlignment="1">
      <alignment horizontal="center" vertical="top"/>
    </xf>
    <xf numFmtId="0" fontId="20" fillId="20" borderId="43" xfId="0" applyFont="1" applyFill="1" applyBorder="1" applyAlignment="1">
      <alignment horizontal="center" vertical="center" wrapText="1"/>
    </xf>
    <xf numFmtId="0" fontId="19" fillId="2" borderId="54" xfId="0" applyFont="1" applyFill="1" applyBorder="1" applyAlignment="1">
      <alignment horizontal="center" vertical="center" wrapText="1"/>
    </xf>
    <xf numFmtId="0" fontId="22" fillId="4" borderId="54" xfId="0" applyFont="1" applyFill="1" applyBorder="1" applyAlignment="1">
      <alignment horizontal="center" vertical="center" wrapText="1"/>
    </xf>
    <xf numFmtId="0" fontId="18" fillId="15" borderId="43" xfId="0" applyFont="1" applyFill="1" applyBorder="1" applyAlignment="1">
      <alignment horizontal="justify" vertical="center" wrapText="1"/>
    </xf>
    <xf numFmtId="164" fontId="45" fillId="0" borderId="43" xfId="0" applyNumberFormat="1" applyFont="1" applyBorder="1" applyAlignment="1" applyProtection="1">
      <alignment vertical="center" wrapText="1"/>
      <protection locked="0"/>
    </xf>
    <xf numFmtId="0" fontId="0" fillId="26" borderId="43" xfId="0" applyFill="1" applyBorder="1" applyAlignment="1">
      <alignment horizontal="justify" vertical="center" wrapText="1"/>
    </xf>
    <xf numFmtId="0" fontId="0" fillId="24" borderId="43" xfId="0" applyFill="1" applyBorder="1" applyAlignment="1">
      <alignment horizontal="justify" vertical="center" wrapText="1"/>
    </xf>
    <xf numFmtId="0" fontId="6" fillId="0" borderId="43" xfId="1" applyNumberFormat="1" applyFont="1" applyFill="1" applyBorder="1" applyAlignment="1" applyProtection="1">
      <alignment horizontal="center" vertical="center"/>
    </xf>
    <xf numFmtId="9" fontId="6" fillId="0" borderId="43" xfId="1" applyFont="1" applyFill="1" applyBorder="1" applyAlignment="1" applyProtection="1">
      <alignment horizontal="center" vertical="center"/>
    </xf>
    <xf numFmtId="0" fontId="6" fillId="24" borderId="43" xfId="0" applyFont="1" applyFill="1" applyBorder="1" applyAlignment="1">
      <alignment horizontal="justify" vertical="center" wrapText="1"/>
    </xf>
    <xf numFmtId="0" fontId="0" fillId="25" borderId="43" xfId="0" applyFill="1" applyBorder="1" applyAlignment="1">
      <alignment horizontal="justify" vertical="center" wrapText="1"/>
    </xf>
    <xf numFmtId="0" fontId="0" fillId="0" borderId="43" xfId="0" applyBorder="1" applyAlignment="1">
      <alignment horizontal="justify" vertical="top" wrapText="1"/>
    </xf>
    <xf numFmtId="49" fontId="6" fillId="0" borderId="43" xfId="0" applyNumberFormat="1" applyFont="1" applyBorder="1" applyAlignment="1">
      <alignment horizontal="center" vertical="center"/>
    </xf>
    <xf numFmtId="0" fontId="5" fillId="25" borderId="43" xfId="0" applyFont="1" applyFill="1" applyBorder="1" applyAlignment="1">
      <alignment horizontal="justify" vertical="center" wrapText="1"/>
    </xf>
    <xf numFmtId="0" fontId="10" fillId="23" borderId="43" xfId="0" applyFont="1" applyFill="1" applyBorder="1" applyAlignment="1">
      <alignment horizontal="justify" vertical="center" wrapText="1"/>
    </xf>
    <xf numFmtId="164" fontId="39" fillId="0" borderId="43" xfId="0" applyNumberFormat="1" applyFont="1" applyBorder="1" applyAlignment="1" applyProtection="1">
      <alignment vertical="center" wrapText="1"/>
      <protection locked="0"/>
    </xf>
    <xf numFmtId="0" fontId="5" fillId="14" borderId="43" xfId="0" applyFont="1" applyFill="1" applyBorder="1" applyAlignment="1">
      <alignment horizontal="justify" vertical="center" wrapText="1"/>
    </xf>
    <xf numFmtId="0" fontId="0" fillId="0" borderId="43" xfId="0" applyBorder="1" applyAlignment="1" applyProtection="1">
      <alignment horizontal="justify" vertical="center" wrapText="1"/>
      <protection locked="0"/>
    </xf>
    <xf numFmtId="0" fontId="0" fillId="0" borderId="43" xfId="0" applyBorder="1" applyAlignment="1" applyProtection="1">
      <alignment horizontal="center" vertical="center" wrapText="1"/>
      <protection locked="0"/>
    </xf>
    <xf numFmtId="0" fontId="0" fillId="0" borderId="43" xfId="0" applyBorder="1" applyAlignment="1" applyProtection="1">
      <alignment horizontal="center" vertical="center"/>
      <protection locked="0"/>
    </xf>
    <xf numFmtId="164" fontId="0" fillId="0" borderId="43" xfId="0" applyNumberFormat="1" applyBorder="1" applyAlignment="1" applyProtection="1">
      <alignment horizontal="center" vertical="center"/>
      <protection locked="0"/>
    </xf>
    <xf numFmtId="9" fontId="0" fillId="0" borderId="43" xfId="0" applyNumberFormat="1" applyBorder="1" applyAlignment="1" applyProtection="1">
      <alignment horizontal="center" vertical="center"/>
      <protection locked="0"/>
    </xf>
    <xf numFmtId="9" fontId="0" fillId="0" borderId="43" xfId="0" applyNumberFormat="1" applyBorder="1" applyAlignment="1" applyProtection="1">
      <alignment horizontal="center" vertical="center" wrapText="1"/>
      <protection locked="0"/>
    </xf>
    <xf numFmtId="0" fontId="25" fillId="7" borderId="43" xfId="0" applyFont="1" applyFill="1" applyBorder="1" applyAlignment="1">
      <alignment horizontal="center" vertical="center"/>
    </xf>
    <xf numFmtId="0" fontId="43" fillId="0" borderId="43" xfId="0" applyFont="1" applyBorder="1" applyAlignment="1">
      <alignment horizontal="center" vertical="center"/>
    </xf>
    <xf numFmtId="0" fontId="5" fillId="0" borderId="43" xfId="0" applyFont="1" applyBorder="1" applyAlignment="1" applyProtection="1">
      <alignment horizontal="justify" vertical="center" wrapText="1"/>
      <protection locked="0"/>
    </xf>
    <xf numFmtId="0" fontId="0" fillId="0" borderId="43" xfId="0" applyBorder="1" applyAlignment="1" applyProtection="1">
      <alignment horizontal="justify" vertical="center"/>
      <protection locked="0"/>
    </xf>
    <xf numFmtId="0" fontId="28" fillId="29" borderId="43" xfId="0" applyFont="1" applyFill="1" applyBorder="1" applyAlignment="1">
      <alignment horizontal="justify" vertical="center" wrapText="1"/>
    </xf>
    <xf numFmtId="0" fontId="43" fillId="28" borderId="43" xfId="0" applyFont="1" applyFill="1" applyBorder="1" applyAlignment="1">
      <alignment horizontal="justify" vertical="center" wrapText="1"/>
    </xf>
    <xf numFmtId="0" fontId="43" fillId="0" borderId="43" xfId="0" applyFont="1" applyBorder="1" applyAlignment="1">
      <alignment horizontal="justify" vertical="center" wrapText="1"/>
    </xf>
    <xf numFmtId="0" fontId="43" fillId="0" borderId="43" xfId="0" applyFont="1" applyBorder="1" applyAlignment="1">
      <alignment horizontal="center" vertical="center" wrapText="1"/>
    </xf>
    <xf numFmtId="9" fontId="43" fillId="0" borderId="43" xfId="0" applyNumberFormat="1" applyFont="1" applyBorder="1" applyAlignment="1">
      <alignment horizontal="center" vertical="center"/>
    </xf>
    <xf numFmtId="14" fontId="43" fillId="0" borderId="43" xfId="0" applyNumberFormat="1" applyFont="1" applyBorder="1" applyAlignment="1">
      <alignment horizontal="center" vertical="center" wrapText="1"/>
    </xf>
    <xf numFmtId="0" fontId="2" fillId="0" borderId="43" xfId="0" applyFont="1" applyBorder="1" applyAlignment="1">
      <alignment horizontal="left" vertical="center" wrapText="1"/>
    </xf>
    <xf numFmtId="14" fontId="2" fillId="0" borderId="43" xfId="0" applyNumberFormat="1" applyFont="1" applyBorder="1" applyAlignment="1">
      <alignment horizontal="center" vertical="center" wrapText="1"/>
    </xf>
    <xf numFmtId="0" fontId="2" fillId="0" borderId="43" xfId="0" applyFont="1" applyBorder="1" applyAlignment="1">
      <alignment horizontal="justify" vertical="center" wrapText="1"/>
    </xf>
    <xf numFmtId="0" fontId="2" fillId="0" borderId="43" xfId="0" applyFont="1" applyBorder="1" applyAlignment="1">
      <alignment horizontal="center" vertical="center" wrapText="1"/>
    </xf>
    <xf numFmtId="9" fontId="2" fillId="0" borderId="43" xfId="0" applyNumberFormat="1" applyFont="1" applyBorder="1" applyAlignment="1">
      <alignment horizontal="center" vertical="center" wrapText="1"/>
    </xf>
    <xf numFmtId="0" fontId="47" fillId="28" borderId="43" xfId="0" applyFont="1" applyFill="1" applyBorder="1" applyAlignment="1">
      <alignment horizontal="justify" vertical="center" wrapText="1"/>
    </xf>
    <xf numFmtId="9" fontId="2" fillId="0" borderId="43" xfId="0" applyNumberFormat="1" applyFont="1" applyBorder="1" applyAlignment="1">
      <alignment horizontal="center" vertical="center"/>
    </xf>
    <xf numFmtId="0" fontId="2" fillId="0" borderId="43" xfId="0" applyFont="1" applyBorder="1" applyAlignment="1">
      <alignment horizontal="center" vertical="center"/>
    </xf>
    <xf numFmtId="0" fontId="2" fillId="30" borderId="43" xfId="0" applyFont="1" applyFill="1" applyBorder="1" applyAlignment="1" applyProtection="1">
      <alignment horizontal="justify" vertical="center" wrapText="1"/>
      <protection locked="0"/>
    </xf>
    <xf numFmtId="0" fontId="2" fillId="0" borderId="43" xfId="0" applyFont="1" applyBorder="1" applyAlignment="1" applyProtection="1">
      <alignment horizontal="justify" vertical="center" wrapText="1"/>
      <protection locked="0"/>
    </xf>
    <xf numFmtId="0" fontId="2" fillId="0" borderId="43" xfId="0" applyFont="1" applyBorder="1" applyAlignment="1" applyProtection="1">
      <alignment horizontal="center" vertical="center" wrapText="1"/>
      <protection locked="0"/>
    </xf>
    <xf numFmtId="0" fontId="2" fillId="0" borderId="43" xfId="0" applyFont="1" applyBorder="1" applyAlignment="1" applyProtection="1">
      <alignment horizontal="center" vertical="center"/>
      <protection locked="0"/>
    </xf>
    <xf numFmtId="164" fontId="2" fillId="0" borderId="43" xfId="0" applyNumberFormat="1" applyFont="1" applyBorder="1" applyAlignment="1" applyProtection="1">
      <alignment horizontal="center" vertical="center"/>
      <protection locked="0"/>
    </xf>
    <xf numFmtId="1" fontId="2" fillId="0" borderId="43" xfId="0" applyNumberFormat="1" applyFont="1" applyBorder="1" applyAlignment="1">
      <alignment horizontal="center" vertical="center"/>
    </xf>
    <xf numFmtId="0" fontId="2" fillId="30" borderId="43" xfId="0" applyFont="1" applyFill="1" applyBorder="1" applyAlignment="1" applyProtection="1">
      <alignment horizontal="justify" vertical="top" wrapText="1"/>
      <protection locked="0"/>
    </xf>
    <xf numFmtId="0" fontId="24" fillId="7" borderId="43" xfId="0" applyFont="1" applyFill="1" applyBorder="1" applyAlignment="1">
      <alignment horizontal="center" vertical="center"/>
    </xf>
    <xf numFmtId="0" fontId="18" fillId="7" borderId="50" xfId="0" applyFont="1" applyFill="1" applyBorder="1" applyAlignment="1">
      <alignment horizontal="center" vertical="center"/>
    </xf>
    <xf numFmtId="0" fontId="6" fillId="0" borderId="50" xfId="0" applyFont="1" applyBorder="1" applyAlignment="1">
      <alignment horizontal="center" vertical="center" wrapText="1"/>
    </xf>
    <xf numFmtId="0" fontId="6" fillId="0" borderId="55" xfId="0" applyFont="1" applyBorder="1" applyAlignment="1">
      <alignment horizontal="justify" vertical="center" wrapText="1"/>
    </xf>
    <xf numFmtId="0" fontId="34" fillId="25" borderId="43" xfId="0" applyFont="1" applyFill="1" applyBorder="1" applyAlignment="1">
      <alignment horizontal="justify" vertical="center" wrapText="1"/>
    </xf>
    <xf numFmtId="9" fontId="2" fillId="0" borderId="43" xfId="1" applyFont="1" applyFill="1" applyBorder="1" applyAlignment="1" applyProtection="1">
      <alignment horizontal="center" vertical="center"/>
      <protection locked="0"/>
    </xf>
    <xf numFmtId="0" fontId="10" fillId="0" borderId="43" xfId="0" applyFont="1" applyBorder="1" applyAlignment="1">
      <alignment horizontal="justify" vertical="center" wrapText="1"/>
    </xf>
    <xf numFmtId="0" fontId="5" fillId="0" borderId="43" xfId="0" applyFont="1" applyBorder="1" applyAlignment="1">
      <alignment horizontal="justify" vertical="center" wrapText="1"/>
    </xf>
    <xf numFmtId="0" fontId="0" fillId="0" borderId="43" xfId="0" applyBorder="1" applyAlignment="1" applyProtection="1">
      <alignment vertical="center" wrapText="1"/>
      <protection locked="0"/>
    </xf>
    <xf numFmtId="0" fontId="23" fillId="0" borderId="43" xfId="0" applyFont="1" applyBorder="1" applyAlignment="1">
      <alignment horizontal="justify" vertical="center" wrapText="1"/>
    </xf>
    <xf numFmtId="0" fontId="41" fillId="16" borderId="43" xfId="0" applyFont="1" applyFill="1" applyBorder="1" applyAlignment="1">
      <alignment horizontal="center" vertical="center" wrapText="1"/>
    </xf>
    <xf numFmtId="0" fontId="42" fillId="0" borderId="43" xfId="0" applyFont="1" applyBorder="1" applyAlignment="1">
      <alignment horizontal="left"/>
    </xf>
    <xf numFmtId="0" fontId="42" fillId="0" borderId="43" xfId="0" applyFont="1" applyBorder="1" applyAlignment="1">
      <alignment horizontal="center" vertical="center"/>
    </xf>
    <xf numFmtId="0" fontId="42" fillId="0" borderId="43" xfId="0" applyFont="1" applyBorder="1" applyAlignment="1">
      <alignment horizontal="center"/>
    </xf>
    <xf numFmtId="0" fontId="41" fillId="16" borderId="43" xfId="0" applyFont="1" applyFill="1" applyBorder="1" applyAlignment="1">
      <alignment horizontal="center"/>
    </xf>
    <xf numFmtId="0" fontId="41" fillId="16" borderId="43" xfId="0" applyFont="1" applyFill="1" applyBorder="1" applyAlignment="1">
      <alignment horizontal="center" vertical="center"/>
    </xf>
    <xf numFmtId="0" fontId="41" fillId="11" borderId="43" xfId="0" applyFont="1" applyFill="1" applyBorder="1" applyAlignment="1">
      <alignment horizontal="center" vertical="center"/>
    </xf>
    <xf numFmtId="0" fontId="41" fillId="14" borderId="43" xfId="0" applyFont="1" applyFill="1" applyBorder="1" applyAlignment="1">
      <alignment horizontal="center" vertical="center"/>
    </xf>
    <xf numFmtId="0" fontId="41" fillId="4" borderId="43" xfId="0" applyFont="1" applyFill="1" applyBorder="1" applyAlignment="1">
      <alignment horizontal="center" vertical="center"/>
    </xf>
    <xf numFmtId="0" fontId="41" fillId="15" borderId="43" xfId="0" applyFont="1" applyFill="1" applyBorder="1" applyAlignment="1">
      <alignment horizontal="center" vertical="center"/>
    </xf>
    <xf numFmtId="4" fontId="41" fillId="11" borderId="43" xfId="0" applyNumberFormat="1" applyFont="1" applyFill="1" applyBorder="1" applyAlignment="1">
      <alignment horizontal="center" vertical="center"/>
    </xf>
    <xf numFmtId="4" fontId="41" fillId="14" borderId="43" xfId="0" applyNumberFormat="1" applyFont="1" applyFill="1" applyBorder="1" applyAlignment="1">
      <alignment horizontal="center" vertical="center"/>
    </xf>
    <xf numFmtId="4" fontId="41" fillId="4" borderId="43" xfId="0" applyNumberFormat="1" applyFont="1" applyFill="1" applyBorder="1" applyAlignment="1">
      <alignment horizontal="center" vertical="center"/>
    </xf>
    <xf numFmtId="4" fontId="41" fillId="15" borderId="43" xfId="0" applyNumberFormat="1" applyFont="1" applyFill="1" applyBorder="1" applyAlignment="1">
      <alignment horizontal="center" vertical="center"/>
    </xf>
    <xf numFmtId="0" fontId="23" fillId="10" borderId="43" xfId="0" applyFont="1" applyFill="1" applyBorder="1" applyAlignment="1" applyProtection="1">
      <alignment horizontal="justify" vertical="center" wrapText="1"/>
      <protection locked="0"/>
    </xf>
    <xf numFmtId="0" fontId="18" fillId="0" borderId="43" xfId="0" applyFont="1" applyBorder="1" applyAlignment="1" applyProtection="1">
      <alignment horizontal="justify" vertical="center" wrapText="1"/>
      <protection locked="0"/>
    </xf>
    <xf numFmtId="164" fontId="18" fillId="0" borderId="43" xfId="0" applyNumberFormat="1" applyFont="1" applyBorder="1" applyAlignment="1" applyProtection="1">
      <alignment horizontal="center" vertical="center"/>
      <protection locked="0"/>
    </xf>
    <xf numFmtId="0" fontId="17" fillId="0" borderId="48" xfId="0" applyFont="1" applyBorder="1" applyAlignment="1">
      <alignment horizontal="center" vertical="center"/>
    </xf>
    <xf numFmtId="0" fontId="17" fillId="0" borderId="48" xfId="0" applyFont="1" applyBorder="1" applyAlignment="1">
      <alignment horizontal="center" vertical="center" wrapText="1"/>
    </xf>
    <xf numFmtId="1" fontId="18" fillId="0" borderId="43" xfId="0" applyNumberFormat="1" applyFont="1" applyBorder="1"/>
    <xf numFmtId="1" fontId="18" fillId="0" borderId="43" xfId="0" applyNumberFormat="1" applyFont="1" applyBorder="1" applyAlignment="1">
      <alignment horizontal="center" vertical="center"/>
    </xf>
    <xf numFmtId="1" fontId="18" fillId="0" borderId="55" xfId="0" applyNumberFormat="1" applyFont="1" applyBorder="1"/>
    <xf numFmtId="1" fontId="18" fillId="0" borderId="55" xfId="0" applyNumberFormat="1" applyFont="1" applyBorder="1" applyAlignment="1">
      <alignment horizontal="center" vertical="center"/>
    </xf>
    <xf numFmtId="0" fontId="18" fillId="0" borderId="56" xfId="0" applyFont="1" applyBorder="1" applyAlignment="1">
      <alignment horizontal="center" vertical="center"/>
    </xf>
    <xf numFmtId="2" fontId="18" fillId="0" borderId="57" xfId="0" applyNumberFormat="1" applyFont="1" applyBorder="1"/>
    <xf numFmtId="1" fontId="18" fillId="0" borderId="58" xfId="0" applyNumberFormat="1" applyFont="1" applyBorder="1" applyAlignment="1">
      <alignment horizontal="center"/>
    </xf>
    <xf numFmtId="0" fontId="18" fillId="0" borderId="57" xfId="0" applyFont="1" applyBorder="1" applyAlignment="1">
      <alignment horizontal="center" vertical="center"/>
    </xf>
    <xf numFmtId="2" fontId="17" fillId="16" borderId="48" xfId="0" applyNumberFormat="1" applyFont="1" applyFill="1" applyBorder="1" applyAlignment="1">
      <alignment horizontal="center" vertical="center"/>
    </xf>
    <xf numFmtId="2" fontId="17" fillId="16" borderId="48" xfId="0" applyNumberFormat="1" applyFont="1" applyFill="1" applyBorder="1" applyAlignment="1">
      <alignment horizontal="justify" vertical="center"/>
    </xf>
    <xf numFmtId="0" fontId="17" fillId="0" borderId="59" xfId="0" applyFont="1" applyBorder="1" applyAlignment="1">
      <alignment horizontal="center"/>
    </xf>
    <xf numFmtId="1" fontId="17" fillId="0" borderId="59" xfId="0" applyNumberFormat="1" applyFont="1" applyBorder="1" applyAlignment="1">
      <alignment horizontal="center"/>
    </xf>
    <xf numFmtId="1" fontId="18" fillId="0" borderId="57" xfId="0" applyNumberFormat="1" applyFont="1" applyBorder="1" applyAlignment="1">
      <alignment horizontal="center"/>
    </xf>
    <xf numFmtId="2" fontId="18" fillId="0" borderId="56" xfId="0" applyNumberFormat="1" applyFont="1" applyBorder="1"/>
    <xf numFmtId="1" fontId="18" fillId="0" borderId="56" xfId="0" applyNumberFormat="1" applyFont="1" applyBorder="1" applyAlignment="1">
      <alignment horizontal="center"/>
    </xf>
    <xf numFmtId="0" fontId="1" fillId="0" borderId="43" xfId="0" applyFont="1" applyBorder="1" applyAlignment="1" applyProtection="1">
      <alignment horizontal="justify" vertical="center" wrapText="1"/>
      <protection locked="0"/>
    </xf>
    <xf numFmtId="0" fontId="1" fillId="0" borderId="43" xfId="0" applyFont="1" applyBorder="1" applyAlignment="1" applyProtection="1">
      <alignment horizontal="center" vertical="center" wrapText="1"/>
      <protection locked="0"/>
    </xf>
    <xf numFmtId="0" fontId="1" fillId="30" borderId="43" xfId="0" applyFont="1" applyFill="1" applyBorder="1" applyAlignment="1" applyProtection="1">
      <alignment horizontal="justify" vertical="center" wrapText="1"/>
      <protection locked="0"/>
    </xf>
    <xf numFmtId="0" fontId="19" fillId="2" borderId="0" xfId="0" applyFont="1" applyFill="1" applyAlignment="1">
      <alignment horizontal="center" vertical="center"/>
    </xf>
    <xf numFmtId="0" fontId="20" fillId="7" borderId="46" xfId="0" applyFont="1" applyFill="1" applyBorder="1" applyAlignment="1">
      <alignment horizontal="center" vertical="center"/>
    </xf>
    <xf numFmtId="0" fontId="20" fillId="7" borderId="47" xfId="0" applyFont="1" applyFill="1" applyBorder="1" applyAlignment="1">
      <alignment horizontal="center" vertical="center"/>
    </xf>
    <xf numFmtId="0" fontId="18" fillId="20" borderId="43" xfId="0" applyFont="1" applyFill="1" applyBorder="1" applyAlignment="1">
      <alignment horizontal="center" vertical="center"/>
    </xf>
    <xf numFmtId="0" fontId="24" fillId="20" borderId="43" xfId="0" applyFont="1" applyFill="1" applyBorder="1" applyAlignment="1">
      <alignment horizontal="center" vertical="center"/>
    </xf>
    <xf numFmtId="0" fontId="24" fillId="0" borderId="48" xfId="0" applyFont="1" applyBorder="1" applyAlignment="1">
      <alignment horizontal="justify" vertical="center" wrapText="1"/>
    </xf>
    <xf numFmtId="0" fontId="24" fillId="0" borderId="1" xfId="0" applyFont="1" applyBorder="1" applyAlignment="1">
      <alignment horizontal="justify" vertical="center" wrapText="1"/>
    </xf>
    <xf numFmtId="0" fontId="17" fillId="14" borderId="48" xfId="0" applyFont="1" applyFill="1" applyBorder="1" applyAlignment="1">
      <alignment horizontal="center" vertical="center" wrapText="1"/>
    </xf>
    <xf numFmtId="0" fontId="17" fillId="14" borderId="1" xfId="0" applyFont="1" applyFill="1" applyBorder="1" applyAlignment="1">
      <alignment horizontal="center" vertical="center" wrapText="1"/>
    </xf>
    <xf numFmtId="0" fontId="17" fillId="0" borderId="33" xfId="0" applyFont="1" applyBorder="1" applyAlignment="1">
      <alignment horizontal="center"/>
    </xf>
    <xf numFmtId="0" fontId="17" fillId="0" borderId="34" xfId="0" applyFont="1" applyBorder="1" applyAlignment="1">
      <alignment horizontal="center"/>
    </xf>
    <xf numFmtId="0" fontId="10" fillId="13" borderId="33" xfId="0" applyFont="1" applyFill="1" applyBorder="1" applyAlignment="1">
      <alignment horizontal="center"/>
    </xf>
    <xf numFmtId="0" fontId="10" fillId="13" borderId="35" xfId="0" applyFont="1" applyFill="1" applyBorder="1" applyAlignment="1">
      <alignment horizontal="center"/>
    </xf>
    <xf numFmtId="0" fontId="10" fillId="13" borderId="50" xfId="0" applyFont="1" applyFill="1" applyBorder="1" applyAlignment="1">
      <alignment horizontal="center" vertical="center" wrapText="1"/>
    </xf>
    <xf numFmtId="0" fontId="10" fillId="13" borderId="51" xfId="0" applyFont="1" applyFill="1" applyBorder="1" applyAlignment="1">
      <alignment horizontal="center" vertical="center" wrapText="1"/>
    </xf>
    <xf numFmtId="0" fontId="10" fillId="13" borderId="52" xfId="0" applyFont="1" applyFill="1" applyBorder="1" applyAlignment="1">
      <alignment horizontal="center" vertical="center" wrapText="1"/>
    </xf>
    <xf numFmtId="2" fontId="18" fillId="0" borderId="23" xfId="0" applyNumberFormat="1" applyFont="1" applyBorder="1" applyAlignment="1">
      <alignment horizontal="left" vertical="center" wrapText="1"/>
    </xf>
    <xf numFmtId="0" fontId="17" fillId="0" borderId="23" xfId="0" applyFont="1" applyBorder="1" applyAlignment="1">
      <alignment horizontal="center" vertical="center"/>
    </xf>
    <xf numFmtId="2" fontId="18" fillId="0" borderId="30" xfId="0" applyNumberFormat="1" applyFont="1" applyBorder="1" applyAlignment="1">
      <alignment horizontal="left" vertical="center"/>
    </xf>
    <xf numFmtId="0" fontId="17" fillId="0" borderId="1" xfId="0" applyFont="1" applyBorder="1" applyAlignment="1">
      <alignment horizontal="center"/>
    </xf>
    <xf numFmtId="2" fontId="18" fillId="0" borderId="10" xfId="0" applyNumberFormat="1" applyFont="1" applyBorder="1" applyAlignment="1">
      <alignment horizontal="left" vertical="center"/>
    </xf>
    <xf numFmtId="2" fontId="18" fillId="0" borderId="11" xfId="0" applyNumberFormat="1" applyFont="1" applyBorder="1" applyAlignment="1">
      <alignment horizontal="left" vertical="center"/>
    </xf>
    <xf numFmtId="2" fontId="18" fillId="0" borderId="39" xfId="0" applyNumberFormat="1" applyFont="1" applyBorder="1" applyAlignment="1">
      <alignment vertical="center"/>
    </xf>
    <xf numFmtId="2" fontId="18" fillId="0" borderId="11" xfId="0" applyNumberFormat="1" applyFont="1" applyBorder="1" applyAlignment="1">
      <alignment vertical="center"/>
    </xf>
    <xf numFmtId="2" fontId="18" fillId="0" borderId="10" xfId="0" applyNumberFormat="1" applyFont="1" applyBorder="1" applyAlignment="1">
      <alignment vertical="center"/>
    </xf>
    <xf numFmtId="2" fontId="18" fillId="0" borderId="60" xfId="0" applyNumberFormat="1" applyFont="1" applyBorder="1" applyAlignment="1">
      <alignment horizontal="center" vertical="center"/>
    </xf>
    <xf numFmtId="2" fontId="18" fillId="0" borderId="10" xfId="0" applyNumberFormat="1" applyFont="1" applyBorder="1" applyAlignment="1">
      <alignment horizontal="center" vertical="center"/>
    </xf>
    <xf numFmtId="2" fontId="18" fillId="0" borderId="11" xfId="0" applyNumberFormat="1" applyFont="1" applyBorder="1" applyAlignment="1">
      <alignment horizontal="center" vertical="center"/>
    </xf>
    <xf numFmtId="2" fontId="18" fillId="0" borderId="41" xfId="0" applyNumberFormat="1" applyFont="1" applyBorder="1" applyAlignment="1">
      <alignment horizontal="center" vertical="center"/>
    </xf>
    <xf numFmtId="2" fontId="18" fillId="0" borderId="14" xfId="0" applyNumberFormat="1" applyFont="1" applyBorder="1" applyAlignment="1">
      <alignment horizontal="center" vertical="center"/>
    </xf>
    <xf numFmtId="2" fontId="18" fillId="0" borderId="15" xfId="0" applyNumberFormat="1" applyFont="1" applyBorder="1" applyAlignment="1">
      <alignment horizontal="center" vertical="center"/>
    </xf>
    <xf numFmtId="0" fontId="17" fillId="0" borderId="8" xfId="0" applyFont="1" applyBorder="1" applyAlignment="1">
      <alignment horizontal="center"/>
    </xf>
    <xf numFmtId="0" fontId="18" fillId="0" borderId="22" xfId="0" applyFont="1" applyBorder="1" applyAlignment="1">
      <alignment horizontal="center" wrapText="1"/>
    </xf>
  </cellXfs>
  <cellStyles count="3">
    <cellStyle name="Hipervínculo" xfId="2" builtinId="8"/>
    <cellStyle name="Normal" xfId="0" builtinId="0"/>
    <cellStyle name="Porcentaje" xfId="1" builtinId="5"/>
  </cellStyles>
  <dxfs count="11">
    <dxf>
      <alignment horizont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dxf>
    <dxf>
      <alignment horizontal="center"/>
    </dxf>
    <dxf>
      <alignment vertical="center"/>
    </dxf>
    <dxf>
      <alignment vertical="center"/>
    </dxf>
  </dxfs>
  <tableStyles count="1" defaultTableStyle="TableStyleMedium2" defaultPivotStyle="PivotStyleLight16">
    <tableStyle name="Invisible" pivot="0" table="0" count="0" xr9:uid="{00000000-0011-0000-FFFF-FFFF00000000}"/>
  </tableStyles>
  <colors>
    <mruColors>
      <color rgb="FF66FF33"/>
      <color rgb="FF00FF00"/>
      <color rgb="FFCCFF99"/>
      <color rgb="FFFF7C80"/>
      <color rgb="FFCC00CC"/>
      <color rgb="FFFF99CC"/>
      <color rgb="FFFFFF99"/>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pivotCacheDefinition" Target="pivotCache/pivotCacheDefinition2.xml"/><Relationship Id="rId2" Type="http://schemas.openxmlformats.org/officeDocument/2006/relationships/worksheet" Target="worksheets/sheet2.xml"/><Relationship Id="rId16" Type="http://schemas.openxmlformats.org/officeDocument/2006/relationships/pivotCacheDefinition" Target="pivotCache/pivotCacheDefinition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166687</xdr:colOff>
      <xdr:row>0</xdr:row>
      <xdr:rowOff>79375</xdr:rowOff>
    </xdr:from>
    <xdr:to>
      <xdr:col>0</xdr:col>
      <xdr:colOff>559594</xdr:colOff>
      <xdr:row>1</xdr:row>
      <xdr:rowOff>115391</xdr:rowOff>
    </xdr:to>
    <xdr:pic>
      <xdr:nvPicPr>
        <xdr:cNvPr id="2" name="Picture 1" descr="Picture">
          <a:extLst>
            <a:ext uri="{FF2B5EF4-FFF2-40B4-BE49-F238E27FC236}">
              <a16:creationId xmlns:a16="http://schemas.microsoft.com/office/drawing/2014/main" id="{58896662-690C-4227-B945-004BA1E13509}"/>
            </a:ext>
          </a:extLst>
        </xdr:cNvPr>
        <xdr:cNvPicPr>
          <a:picLocks noChangeAspect="1"/>
        </xdr:cNvPicPr>
      </xdr:nvPicPr>
      <xdr:blipFill>
        <a:blip xmlns:r="http://schemas.openxmlformats.org/officeDocument/2006/relationships" r:embed="rId1"/>
        <a:stretch>
          <a:fillRect/>
        </a:stretch>
      </xdr:blipFill>
      <xdr:spPr>
        <a:xfrm>
          <a:off x="166687" y="79375"/>
          <a:ext cx="392907" cy="4884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738187</xdr:colOff>
      <xdr:row>0</xdr:row>
      <xdr:rowOff>119062</xdr:rowOff>
    </xdr:from>
    <xdr:to>
      <xdr:col>0</xdr:col>
      <xdr:colOff>1678781</xdr:colOff>
      <xdr:row>0</xdr:row>
      <xdr:rowOff>1024071</xdr:rowOff>
    </xdr:to>
    <xdr:pic>
      <xdr:nvPicPr>
        <xdr:cNvPr id="2" name="Picture 1" descr="Picture">
          <a:extLst>
            <a:ext uri="{FF2B5EF4-FFF2-40B4-BE49-F238E27FC236}">
              <a16:creationId xmlns:a16="http://schemas.microsoft.com/office/drawing/2014/main" id="{773A8240-3CCA-4C20-89F8-433688784261}"/>
            </a:ext>
          </a:extLst>
        </xdr:cNvPr>
        <xdr:cNvPicPr>
          <a:picLocks noChangeAspect="1"/>
        </xdr:cNvPicPr>
      </xdr:nvPicPr>
      <xdr:blipFill>
        <a:blip xmlns:r="http://schemas.openxmlformats.org/officeDocument/2006/relationships" r:embed="rId1"/>
        <a:stretch>
          <a:fillRect/>
        </a:stretch>
      </xdr:blipFill>
      <xdr:spPr>
        <a:xfrm>
          <a:off x="2586037" y="0"/>
          <a:ext cx="940594" cy="9050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1</xdr:col>
      <xdr:colOff>1571625</xdr:colOff>
      <xdr:row>3</xdr:row>
      <xdr:rowOff>19050</xdr:rowOff>
    </xdr:to>
    <xdr:pic>
      <xdr:nvPicPr>
        <xdr:cNvPr id="2" name="Imagen 1">
          <a:extLst>
            <a:ext uri="{FF2B5EF4-FFF2-40B4-BE49-F238E27FC236}">
              <a16:creationId xmlns:a16="http://schemas.microsoft.com/office/drawing/2014/main" id="{3A950E71-EC74-4772-9C14-3C2FEAEB27EE}"/>
            </a:ext>
          </a:extLst>
        </xdr:cNvPr>
        <xdr:cNvPicPr>
          <a:picLocks noChangeAspect="1"/>
        </xdr:cNvPicPr>
      </xdr:nvPicPr>
      <xdr:blipFill>
        <a:blip xmlns:r="http://schemas.openxmlformats.org/officeDocument/2006/relationships" r:embed="rId1"/>
        <a:stretch>
          <a:fillRect/>
        </a:stretch>
      </xdr:blipFill>
      <xdr:spPr>
        <a:xfrm>
          <a:off x="0" y="9525"/>
          <a:ext cx="3267075" cy="581025"/>
        </a:xfrm>
        <a:prstGeom prst="rect">
          <a:avLst/>
        </a:prstGeom>
      </xdr:spPr>
    </xdr:pic>
    <xdr:clientData/>
  </xdr:twoCellAnchor>
  <xdr:twoCellAnchor editAs="oneCell">
    <xdr:from>
      <xdr:col>4</xdr:col>
      <xdr:colOff>0</xdr:colOff>
      <xdr:row>3</xdr:row>
      <xdr:rowOff>0</xdr:rowOff>
    </xdr:from>
    <xdr:to>
      <xdr:col>5</xdr:col>
      <xdr:colOff>1409700</xdr:colOff>
      <xdr:row>6</xdr:row>
      <xdr:rowOff>180975</xdr:rowOff>
    </xdr:to>
    <xdr:pic>
      <xdr:nvPicPr>
        <xdr:cNvPr id="3" name="Imagen 2">
          <a:extLst>
            <a:ext uri="{FF2B5EF4-FFF2-40B4-BE49-F238E27FC236}">
              <a16:creationId xmlns:a16="http://schemas.microsoft.com/office/drawing/2014/main" id="{69CE5E71-8DEF-4369-9FAD-24851702E2EA}"/>
            </a:ext>
          </a:extLst>
        </xdr:cNvPr>
        <xdr:cNvPicPr>
          <a:picLocks noChangeAspect="1"/>
        </xdr:cNvPicPr>
      </xdr:nvPicPr>
      <xdr:blipFill>
        <a:blip xmlns:r="http://schemas.openxmlformats.org/officeDocument/2006/relationships" r:embed="rId2"/>
        <a:stretch>
          <a:fillRect/>
        </a:stretch>
      </xdr:blipFill>
      <xdr:spPr>
        <a:xfrm>
          <a:off x="4743450" y="571500"/>
          <a:ext cx="3267075" cy="752475"/>
        </a:xfrm>
        <a:prstGeom prst="rect">
          <a:avLst/>
        </a:prstGeom>
      </xdr:spPr>
    </xdr:pic>
    <xdr:clientData/>
  </xdr:twoCellAnchor>
  <xdr:twoCellAnchor editAs="oneCell">
    <xdr:from>
      <xdr:col>7</xdr:col>
      <xdr:colOff>0</xdr:colOff>
      <xdr:row>9</xdr:row>
      <xdr:rowOff>0</xdr:rowOff>
    </xdr:from>
    <xdr:to>
      <xdr:col>10</xdr:col>
      <xdr:colOff>581025</xdr:colOff>
      <xdr:row>14</xdr:row>
      <xdr:rowOff>209550</xdr:rowOff>
    </xdr:to>
    <xdr:pic>
      <xdr:nvPicPr>
        <xdr:cNvPr id="4" name="Imagen 3">
          <a:extLst>
            <a:ext uri="{FF2B5EF4-FFF2-40B4-BE49-F238E27FC236}">
              <a16:creationId xmlns:a16="http://schemas.microsoft.com/office/drawing/2014/main" id="{82C1522D-BEE9-49B0-B28E-B49794B6A661}"/>
            </a:ext>
          </a:extLst>
        </xdr:cNvPr>
        <xdr:cNvPicPr>
          <a:picLocks noChangeAspect="1"/>
        </xdr:cNvPicPr>
      </xdr:nvPicPr>
      <xdr:blipFill>
        <a:blip xmlns:r="http://schemas.openxmlformats.org/officeDocument/2006/relationships" r:embed="rId3"/>
        <a:stretch>
          <a:fillRect/>
        </a:stretch>
      </xdr:blipFill>
      <xdr:spPr>
        <a:xfrm>
          <a:off x="7029450" y="1895475"/>
          <a:ext cx="2867025" cy="1162050"/>
        </a:xfrm>
        <a:prstGeom prst="rect">
          <a:avLst/>
        </a:prstGeom>
      </xdr:spPr>
    </xdr:pic>
    <xdr:clientData/>
  </xdr:twoCellAnchor>
  <xdr:twoCellAnchor editAs="oneCell">
    <xdr:from>
      <xdr:col>5</xdr:col>
      <xdr:colOff>123825</xdr:colOff>
      <xdr:row>101</xdr:row>
      <xdr:rowOff>95250</xdr:rowOff>
    </xdr:from>
    <xdr:to>
      <xdr:col>7</xdr:col>
      <xdr:colOff>374060</xdr:colOff>
      <xdr:row>108</xdr:row>
      <xdr:rowOff>100718</xdr:rowOff>
    </xdr:to>
    <xdr:pic>
      <xdr:nvPicPr>
        <xdr:cNvPr id="5" name="Imagen 4">
          <a:extLst>
            <a:ext uri="{FF2B5EF4-FFF2-40B4-BE49-F238E27FC236}">
              <a16:creationId xmlns:a16="http://schemas.microsoft.com/office/drawing/2014/main" id="{81DA45D6-11E8-AF13-5043-CFBED029503D}"/>
            </a:ext>
          </a:extLst>
        </xdr:cNvPr>
        <xdr:cNvPicPr>
          <a:picLocks noChangeAspect="1"/>
        </xdr:cNvPicPr>
      </xdr:nvPicPr>
      <xdr:blipFill>
        <a:blip xmlns:r="http://schemas.openxmlformats.org/officeDocument/2006/relationships" r:embed="rId4"/>
        <a:stretch>
          <a:fillRect/>
        </a:stretch>
      </xdr:blipFill>
      <xdr:spPr>
        <a:xfrm>
          <a:off x="5657850" y="17792700"/>
          <a:ext cx="3450635" cy="1548518"/>
        </a:xfrm>
        <a:prstGeom prst="rect">
          <a:avLst/>
        </a:prstGeom>
      </xdr:spPr>
    </xdr:pic>
    <xdr:clientData/>
  </xdr:twoCellAnchor>
  <xdr:twoCellAnchor editAs="oneCell">
    <xdr:from>
      <xdr:col>4</xdr:col>
      <xdr:colOff>447675</xdr:colOff>
      <xdr:row>77</xdr:row>
      <xdr:rowOff>133350</xdr:rowOff>
    </xdr:from>
    <xdr:to>
      <xdr:col>9</xdr:col>
      <xdr:colOff>181903</xdr:colOff>
      <xdr:row>91</xdr:row>
      <xdr:rowOff>11270</xdr:rowOff>
    </xdr:to>
    <xdr:pic>
      <xdr:nvPicPr>
        <xdr:cNvPr id="6" name="Imagen 5">
          <a:extLst>
            <a:ext uri="{FF2B5EF4-FFF2-40B4-BE49-F238E27FC236}">
              <a16:creationId xmlns:a16="http://schemas.microsoft.com/office/drawing/2014/main" id="{CA331983-889A-F05F-F655-BE086B164EA0}"/>
            </a:ext>
          </a:extLst>
        </xdr:cNvPr>
        <xdr:cNvPicPr>
          <a:picLocks noChangeAspect="1"/>
        </xdr:cNvPicPr>
      </xdr:nvPicPr>
      <xdr:blipFill>
        <a:blip xmlns:r="http://schemas.openxmlformats.org/officeDocument/2006/relationships" r:embed="rId5"/>
        <a:stretch>
          <a:fillRect/>
        </a:stretch>
      </xdr:blipFill>
      <xdr:spPr>
        <a:xfrm>
          <a:off x="5219700" y="14763750"/>
          <a:ext cx="6316003" cy="2554445"/>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min" refreshedDate="44708.619387962965" createdVersion="7" refreshedVersion="7" minRefreshableVersion="3" recordCount="93" xr:uid="{00000000-000A-0000-FFFF-FFFF00000000}">
  <cacheSource type="worksheet">
    <worksheetSource ref="C10:M82" sheet="F14.1  PLANES DE MEJORAMIENT..."/>
  </cacheSource>
  <cacheFields count="19">
    <cacheField name="DESCRIPCIÓN DEL HALLAZGO" numFmtId="0">
      <sharedItems longText="1"/>
    </cacheField>
    <cacheField name="CAUSA DEL HALLAZGO" numFmtId="0">
      <sharedItems containsMixedTypes="1" containsNumber="1" containsInteger="1" minValue="0" maxValue="0" longText="1"/>
    </cacheField>
    <cacheField name="ACCIÓN DE MEJORA" numFmtId="0">
      <sharedItems/>
    </cacheField>
    <cacheField name="ACTIVIDADES / DESCRIPCIÓN" numFmtId="0">
      <sharedItems count="67" longText="1">
        <s v="Designar la supervisión de los contratos de Comodato en los funcionarios de planta que posean Formación Bomberil, mientras surte la Contratación por Prestación de Servicios, como apoyo a la supervisión."/>
        <s v="Reiterar de manera  trimestral a los Comandantes de los CB, las obligaciones que tienen a cargo como supervisores de los bienes entregados en Comodato."/>
        <s v="Elaborar los Comodatos identificando las características y referencias especificas del bien a entregar"/>
        <s v="Solicitar trimestralmente por correo electrónico a los comandantes o supervisor de los CB, un informe de seguimiento que contenga: Registro fotográfico de los bienes en comodato, así como las emergencias atendidas con los bienes asignados y soportes de mantenimientos a que haya lugar "/>
        <s v="Llamadas telefónicas informando el envió del correo electrónico"/>
        <s v="Diligenciar y actualizar trimestralmente  la Matriz de seguimiento de supervisiones de los bienes de comodato."/>
        <s v="Realizar la salida de almacén  de entrega de los Bienes en comodato, identificando todas las características del mismo."/>
        <s v="Identificación con código de barras de los elementos entregados en comodato"/>
        <s v="Correo mensual informando, los vencimientos de los SOAT, a la Subdirección Administrativa y Financiera y Gestión Contractual con base en la información registrada en el RUNT."/>
        <s v="Correo mensual por parte del Supervisor informando a la Subdirección administrativa y Gestión Contractual, los vencimientos de la Póliza de Responsabilidad Civil y de la Póliza Todo riesgo de los bienes entregados en Comodato_x000a_"/>
        <s v="Realizar el Proceso contractual de las Pólizas de Responsabilidad Civil, Todo Riesgo y Soat, antes de su vencimiento."/>
        <s v="Correo semestral  por parte de Gestión Administrativa  a Gestión Financiera informando, el vencimiento del Pago de los Impuestos de los Vehículos."/>
        <s v="Realizar la revisión mensual del recaudo de la cuenta  corriente DTN-RECAUDO FONDO NAL DE BOMBEROS LEY 1575-2012 (Banco Agrario), con el fin de verificar los terceros"/>
        <s v="Solicitar a la Superintendencia Financiera de Colombia, el nombre del terceros de los registros no identificados, cuando los mismos no hayan ingresado en la Plataforma del Banco Agrario o  no se haya recibido el soporte de la consignación."/>
        <s v="Realizar el cruce mensual de los aportes consignados por las aseguradoras (Banco Agrario) vrs los registros de los ingresos por Imputar en el SIIF NACIÓN"/>
        <s v="Solicitar a Talento Humano, Almacén, Supervisores, Jurídica, la información detallada para ser incorporada a las notas contables."/>
        <s v="Realizar las notas contables incluyendo la información detallada en los rubros: Cuentas por Cobrar, Cuentas de orden, Propiedad planta y equipo, e Ingresos entre otros"/>
        <s v="Realizar el cierre financiero y contable de los contratos y convenios que se derivaron del convenio 9677-06-1298-2013"/>
        <s v="Efectuar el cierre financiero del Convenio 9677-06-1298-2013, en los Estados Contables de la DNBC"/>
        <s v="Realizar el cruce mensual de los aportes consignados por las aseguradoras (Banco Agrario) y el 2% calculado con base en las primas netas emitidas."/>
        <s v="Solicitar a Fasecolda de manera mensual  la relación de las aseguradoras aportantes"/>
        <s v="Consolidar las actas faltantes de los kit de bioseguridad entregados a los CB."/>
        <s v="Consolidar las actas faltantes de los Termómetros que hacen parte de los kit de bioseguridad entregados a los CB"/>
        <s v="Verificar  y reorganizar las 12 actas de entrega de kits de bioseguridad las cuales presentan inconsistencias en cuanto a la ilegibilidad"/>
        <s v="Consolidar la totalidad de las actas de entrega, verificando el CB al cual fue entregado los Kits, así como la cantidad de elementos que lo componen verificando la legibilidad de las mismas."/>
        <s v="Implementar el sistema de Información  ERP (Planificador de recursos empresariales), con relación al módulo de inventarios y Activos fijos,  en cuanto al seguimiento y control de las entradas y salidas de almacén."/>
        <s v="Generar las entradas de almacén con las correspondientes facturas emitidas por los proveedores, y remitir copia de las mismas a la Subdirección de Coordinación bomberil para realizar las Resoluciones de Adjudicación"/>
        <s v="Generación de las resoluciones de adjudicación de los bienes entregados a los CB, las características del bien, códigos entre otros."/>
        <s v="Generación de las salidas de almacén de los bienes entregados a los CB, indicando el número de la resolución."/>
        <s v="Iniciar las acciones  disciplinarias a que haya lugar por el incumplimiento a los procedimientos y manuales establecidos por la entidad"/>
        <s v="Cuando se presenten situaciones atípicas que generen la declaratoria de Urgencia Manifiesta, se acataran las directrices impartidas por los órganos de control y vigilancia"/>
        <s v="Implementación en los documentos elaborados por el proceso de Gestión Contractual,  de la fecha de la elaboración, del nombre de quien lo elaboró, nombre quien lo revisa y lo aprueba."/>
        <s v="Actualizar el manual de contratación con capitulo especial que incluya la  Urgencia Manifiesta acatando la normatividad  de las directrices impartidas por los órganos de control y vigilancia."/>
        <s v="Actualización del Manual de supervisión e incluir los Procedimientos de entrega de Bienes y Central de Cuentas."/>
        <s v="Taller de socialización semestral del Manual de Contratación y Supervisión "/>
        <s v="Actualización del Procedimiento de Gestión de Bienes, incluyendo la aplicabilidad del sistema ERP."/>
        <s v="Actualización de los Procedimientos PC-GF-10 Registro de obligaciones versión 1, procedimiento PCGF-10 Central de cuentas versión 1, en relación a la implementación de controles"/>
        <s v="Taller de socialización semestral de los procedimientos actualizados"/>
        <s v="Taller de socialización semestral de los procedimientos actualizados del Proceso Gestión Financiera"/>
        <s v="Actualización del Manual de supervisión incluyendo formatos necesarios para el seguimiento de entrega de bienes."/>
        <s v="Verificar por parte de los supervisores que en todos los informes de supervisión se establezca   la descripción del bien y especificaciones  técnicas indicadas  en los contratos, así como los  ingresos,  salidas y acta de recibo final."/>
        <s v="Actualización del Manual de supervisión , estableciendo claramente las obligaciones de los Supervisores, así como la actualización y/o modificación de los formatos de Acta de Inicio, liquidación de contratos entre otros."/>
        <s v="Taller de socialización semestral  del Manual de Supervisión"/>
        <s v="Actualización de los Procedimientos PC-GF-10 Registro de obligaciones versión 1, procedimiento PCGF-10 Central de cuentas versión 1, Procedimiento PC-AD-01 Gestión de Bienes,  en relación a la implementación de controles"/>
        <s v="Implementación en los documentos elaborados por el proceso de Gestión Contractual, de la fecha de elaboración, del nombre de quien  lo elabora, quien lo revisa y lo aprueba."/>
        <s v="Actualización del Manual de Contratación, formatos, procedimientos y demás documentos que hacen parte del mismo, incluyendo el nombre de quien elaboró, quien aprobó la fecha y la firma."/>
        <s v="Actualización del Manual de supervisión, formatos, procedimientos y demás documentos que hacen parte del mismo, incluyendo el nombre de quien elaboró, quien aprobó la fecha y la firma."/>
        <s v="Actualizar el manual de contratación con capitulo especial para la urgencia manifiesta acatando la normatividad  de las directrices impartidas por los órganos de control y vigilancia. _x000a_Asimismo, incluir  los lineamientos generales con relación a la generación de los estudios de mercado y análisis del sector."/>
        <s v="Taller de socialización semestral del Manual de Contratación."/>
        <s v="Modificación de la minuta contractual, referente a la liquidación de los contratos conforme a la Normatividad legal así como lo estipulado en el Manual de Contratación."/>
        <s v="Actualizar el manual de contratación en relación a los requisitos para la liquidación de los contratos conforme a la normatividad vigente, incluyendo el procedimiento para llevar a cabo dicha liquidación"/>
        <s v="Taller de socialización semestral  del Manual de Contratación."/>
        <s v="Actualizar el formato de acta de inicio incluyendo  un acápite donde el supervisor deba verificar el tiempo y el valor estipulado en las pólizas y que el mismo  se ajuste a lo establecido en el contrato."/>
        <s v="Actualizar el manual de contratación incluyendo  el formato de acta de inicio donde se establezca la verificación por parte del supervisor del tiempo y el valor estipulado en las pólizas "/>
        <s v="Actualización del Procedimiento  Gestión de Bienes,  en relación a la entrega de los bienes adquiridos"/>
        <s v="Generar en el sistema de gestión documental establecido por la DNBC,  el número de radicado  y fecha que identificará los documentos presentados por el contratista y/o supervisor para el respectivo  trámite de pago."/>
        <s v="Realizar  capacitaciones en la plataforma SECOP II con la participación y contratistas del procesos de gestión contractual, de manera trimestral"/>
        <s v="Actualizar el manual de contratación  incluyendo  los lineamientos generales con relación a la generación de los estudios de mercado y análisis del sector. Asimismo, incluir la obligatoriedad de allegar los respectivos soportes documentales informe técnico de solicitud de la adición y prórroga por parte del supervisor. "/>
        <s v="Incluir en el Manual de contratación el flujo de aprobación responsables y vistos buenos en la plataforma SECOP II."/>
        <s v="Generar el PAA conforme a los lineamientos establecidos por Colombia Compra Eficiente, indicando los procesos que se adelantaran, responsables, fechas de inicio y finalización, cuantía, tipo de proceso, responsables de generar estudios entre otros."/>
        <s v="Realizar seguimiento mensual al PAA, y presentarlo a la Alta Dirección y al comité de contratación para la respectiva toma de decisiones."/>
        <s v="Realizar el seguimiento de la ejecución presupuestal de los gastos de funcionamiento (Semáforo) y los gastos de inversión (Cadena de Valor) en forma mensual y  presentarlo a la Alta Dirección y al comité de contratación para realizar el seguimiento y   evaluar los procesos contractuales  que no se hallan adelantado y los que están curso. "/>
        <s v="Establecer un calendario contractual, con el fin de estimar si es necesario gestionar Vigencias Futuras por parte de la Entidad, realizarle seguimiento  y presentarlo al Comité de Contratación para la toma de decisiones"/>
        <s v="Realizar  el mantenimiento evolutivo, del  sistema de Información  ERP (Planificador de recursos empresariales), con relación al módulo de inventarios, Activos fijos y nomina   y realizar los respectivos seguimientos trimestrales"/>
        <s v="Estabilizar el  formulario de consulta y seguimiento del radicado de una PQRSD a través de la página web de la entidad. "/>
        <s v="Actualización del sofware ORFEO, en cuanto a la digitalización y firmas digitales y mecánicas"/>
        <s v="Realizar el mantenimiento del Sistema de Gestión Documental ORFEO. "/>
      </sharedItems>
    </cacheField>
    <cacheField name="ACTIVIDADES / UNIDAD DE MEDIDA" numFmtId="0">
      <sharedItems/>
    </cacheField>
    <cacheField name="ACTIVIDADES / CANTIDADES UNIDAD DE MEDIDA" numFmtId="0">
      <sharedItems containsMixedTypes="1" containsNumber="1" containsInteger="1" minValue="1" maxValue="12"/>
    </cacheField>
    <cacheField name="ACTIVIDADES / FECHA DE INICIO" numFmtId="164">
      <sharedItems containsSemiMixedTypes="0" containsNonDate="0" containsDate="1" containsString="0" minDate="2019-12-16T00:00:00" maxDate="2022-04-16T00:00:00"/>
    </cacheField>
    <cacheField name="ACTIVIDADES / FECHA DE TERMINACIÓN" numFmtId="164">
      <sharedItems containsSemiMixedTypes="0" containsNonDate="0" containsDate="1" containsString="0" minDate="2020-06-30T00:00:00" maxDate="2023-07-01T00:00:00" count="9">
        <d v="2021-03-31T00:00:00"/>
        <d v="2020-12-30T00:00:00"/>
        <d v="2020-06-30T00:00:00"/>
        <d v="2021-12-30T00:00:00"/>
        <d v="2021-12-31T00:00:00"/>
        <d v="2022-03-31T00:00:00"/>
        <d v="2022-06-30T00:00:00"/>
        <d v="2022-12-31T00:00:00"/>
        <d v="2023-06-30T00:00:00"/>
      </sharedItems>
      <fieldGroup par="18" base="7">
        <rangePr groupBy="months" startDate="2020-06-30T00:00:00" endDate="2023-07-01T00:00:00"/>
        <groupItems count="14">
          <s v="&lt;30/06/2020"/>
          <s v="ene"/>
          <s v="feb"/>
          <s v="mar"/>
          <s v="abr"/>
          <s v="may"/>
          <s v="jun"/>
          <s v="jul"/>
          <s v="ago"/>
          <s v="sep"/>
          <s v="oct"/>
          <s v="nov"/>
          <s v="dic"/>
          <s v="&gt;1/07/2023"/>
        </groupItems>
      </fieldGroup>
    </cacheField>
    <cacheField name="ACTIVIDADES / PLAZO EN SEMANAS" numFmtId="0">
      <sharedItems containsSemiMixedTypes="0" containsString="0" containsNumber="1" containsInteger="1" minValue="12" maxValue="104"/>
    </cacheField>
    <cacheField name="RESPONSABLE" numFmtId="0">
      <sharedItems/>
    </cacheField>
    <cacheField name="DEPENDENCIA RESPONSABLE" numFmtId="0">
      <sharedItems containsBlank="1"/>
    </cacheField>
    <cacheField name="% AVANCE DE LA OFICINA DE CONTROL INTERNO PARA PRESENTAR AL SIRECI" numFmtId="0">
      <sharedItems containsString="0" containsBlank="1" containsNumber="1" containsInteger="1" minValue="0" maxValue="0"/>
    </cacheField>
    <cacheField name="% AVANCE DE LA OFICINA DE CONTROL INTERNO PARA PRESENTAR A LA DIRECCION" numFmtId="0">
      <sharedItems containsString="0" containsBlank="1" containsNumber="1" containsInteger="1" minValue="0" maxValue="1"/>
    </cacheField>
    <cacheField name="OBSERVACIONES SEGUIMIENTO A 30 DE MARZO DE 2022" numFmtId="0">
      <sharedItems longText="1"/>
    </cacheField>
    <cacheField name="CANTIDAD ó  (%) DE AVANCE FÍSICO DE EJECUCIÓN DEPENDENCIAS" numFmtId="0">
      <sharedItems containsNonDate="0" containsString="0" containsBlank="1"/>
    </cacheField>
    <cacheField name="ACTIVIDADES EJECUTADAS POR LAS DEPENDENCIAS" numFmtId="0">
      <sharedItems containsNonDate="0" containsString="0" containsBlank="1"/>
    </cacheField>
    <cacheField name="Estado" numFmtId="0">
      <sharedItems count="10">
        <s v="Cumplida con efectividad "/>
        <s v="Cumplida sin evidencias"/>
        <s v="Cumplida con efectividad sin diligenciar matriz"/>
        <s v="Cumplida sin evidencias sin diligenciar matriz"/>
        <s v="Vencida  sin efectividad sin diligenciar matriz"/>
        <s v="Vencida  sin efectividad depende de otra acción"/>
        <s v="En ejecución sin evidencias sin diligenciar matriz"/>
        <s v="En ejecución con evidencias sin diligenciar matriz"/>
        <s v="En ejecución  sin evidencias "/>
        <s v="Sin seguimiento"/>
      </sharedItems>
    </cacheField>
    <cacheField name="Trimestres" numFmtId="0" databaseField="0">
      <fieldGroup base="7">
        <rangePr groupBy="quarters" startDate="2020-06-30T00:00:00" endDate="2023-07-01T00:00:00"/>
        <groupItems count="6">
          <s v="&lt;30/06/2020"/>
          <s v="Trim.1"/>
          <s v="Trim.2"/>
          <s v="Trim.3"/>
          <s v="Trim.4"/>
          <s v="&gt;1/07/2023"/>
        </groupItems>
      </fieldGroup>
    </cacheField>
    <cacheField name="Años" numFmtId="0" databaseField="0">
      <fieldGroup base="7">
        <rangePr groupBy="years" startDate="2020-06-30T00:00:00" endDate="2023-07-01T00:00:00"/>
        <groupItems count="6">
          <s v="&lt;30/06/2020"/>
          <s v="2020"/>
          <s v="2021"/>
          <s v="2022"/>
          <s v="2023"/>
          <s v="&gt;1/07/2023"/>
        </groupItems>
      </fieldGroup>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laudia Quintero" refreshedDate="45492.778385300924" createdVersion="6" refreshedVersion="6" minRefreshableVersion="3" recordCount="33" xr:uid="{00000000-000A-0000-FFFF-FFFF01000000}">
  <cacheSource type="worksheet">
    <worksheetSource ref="O127:O160" sheet="F14.1  PM CGR JUN_2025 SIN CUMP"/>
  </cacheSource>
  <cacheFields count="2">
    <cacheField name="Subdirección Administrativa y Financiera-Gestión de Tecnología e Informática " numFmtId="0">
      <sharedItems count="10">
        <s v="Subdirección Administrativa y Financiera-Gestion Administrativa-Almacen"/>
        <s v="Subdirección Administrativa y Financiera-Gestion Administrativa-Almacen-Gestion Financiera"/>
        <s v="Subdirección Administrativa y Financiera-Gestión Contractual "/>
        <s v="Subdirección Administrativa y Financiera-Gestion Administrativa"/>
        <s v="Subdirección Administrativa y Financiera-Gestión Administrativa-Gestión Contractual"/>
        <s v="Subdirección Administrativa y Financiera-Gestión de Tecnología e Informática "/>
        <s v="Subdirección Administrativa y Financiera-Gestion Financiera"/>
        <s v="Subdirección Administrativa y Financiera-Gestión Documental"/>
        <s v="Subdirección Estratégica y de Cordinación Bomberil-Fortalecimiento Bomberil"/>
        <s v="Subdirección Administrativa y Financiera-Gestión Administrativa-Gestión de Tecnología Informática"/>
      </sharedItems>
    </cacheField>
    <cacheField name="1" numFmtId="0">
      <sharedItems containsSemiMixedTypes="0" containsString="0" containsNumber="1" containsInteger="1" minValue="1"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93">
  <r>
    <s v="Hallazgo No. 1. Supervisión Contratos de Comodato. Una vez evaluados los informes de visitas en las que se verificó la existencia de los bienes, la documentación disponible en la DNBC y en los cuerpos de bomberos, así como la desplegada en el RUNT, se evidencia incumplimiento de las labores de supervisión en cabeza de la DNBC."/>
    <s v="Deficiencias en la identificación, supervisión y control de los bienes asignados a los comodatarios de acuerdo  las obligaciones ordenadas en la ley, el manual interno de la entidad y lo pactado contractualmente."/>
    <s v="Implementar acciones de supervisión y control de los bienes entregados en comodato."/>
    <x v="0"/>
    <s v="Delegación de Supervisión al personal de planta "/>
    <n v="1"/>
    <d v="2020-01-01T00:00:00"/>
    <x v="0"/>
    <n v="64"/>
    <s v="Dirección General-Subdirección Estratégica y de Coordinación Bomberil-Subdirección Administrativa y Financiera-Gestión Contractual"/>
    <s v="CONTRATACION"/>
    <m/>
    <n v="1"/>
    <s v="La acción de mejora finalizó el 31 de marzo de 2021._x000a__x000a_La DNBC, realizó la designación de 1034 comodatos en funcionarios que poseen  Formación Bomberil así:  Andrés Muñoz 109,  Carlos López 102, Alexander  Maya 102, Edgar Molina 101, Edwin Zamora 104,  Luis Valencia 107,   Jairo Soto  104, Faubricio Sánchez 100, Paula Cortes 99, Ronny Romero 106.  Desde el segundo semestre de 2021 no se han realizado designaciones de supervisión en comodatos, ya que  los bienes se están entregando a los CB por medio de resoluciones de adjudicación._x000a__x000a_Por lo tanto, se dio cumplimiento a la acción de mejora establecida en el plan de mejoramiento."/>
    <m/>
    <m/>
    <x v="0"/>
  </r>
  <r>
    <s v="Hallazgo No. 1. Supervisión Contratos de Comodato. Una vez evaluados los informes de visitas en las que se verificó la existencia de los bienes, la documentación disponible en la DNBC y en los cuerpos de bomberos, así como la desplegada en el RUNT, se evidencia incumplimiento de las labores de supervisión en cabeza de la DNBC."/>
    <s v="Deficiencias en la identificación, supervisión y control de los bienes asignados a los comodatarios de acuerdo  las obligaciones ordenadas en la ley, el manual interno de la entidad y lo pactado contractualmente."/>
    <s v="Implementar acciones de supervisión y control de los bienes entregados en comodato."/>
    <x v="1"/>
    <s v="Correos Electrónicos trimestrales_x000a_"/>
    <n v="1"/>
    <d v="2020-01-01T00:00:00"/>
    <x v="1"/>
    <n v="52"/>
    <s v="Subdirección Estratégica y de Coordinación Bomberil-Supervisores"/>
    <s v="FORTALECIMIENTO BOMBERIL"/>
    <m/>
    <n v="1"/>
    <s v="La acción de mejora finalizó el 30 de diciembre de 2020._x000a__x000a_Los supervisores de los comodatos el día 04 de marzo de 2022  remitieron correos electrónicos a los diferentes cuerpos de bomberos del país, informando las obligaciones que tienen como Comodatarios, entre otras:_x000a__x000a_1) Emplear el mayor cuidado en la conservación del bien dado en comodato y responder hasta de la culpa levísima._x000a_2) Cuidar y realizar los mantenimientos preventivos y correctivos del bien recibido en comodato._x000a_3) Tener el debido cuidado con la documentación eferente al vehículo objeto de comodato_x000a_4) Restituir el bien dado en comodato a la finalización del plazo señalado o de la ocurrencia de alguna de las causales de terminación._x000a_5) Utilizar el bien única y exclusivamente para los fines que fueron establecidos y destinados_x000a__x000a_Por lo tanto, se ha dado cumplimiento a la acción de mejora establecida en el plan de mejoramiento._x000a_"/>
    <m/>
    <m/>
    <x v="0"/>
  </r>
  <r>
    <s v="Hallazgo No. 1. Supervisión Contratos de Comodato. Una vez evaluados los informes de visitas en las que se verificó la existencia de los bienes, la documentación disponible en la DNBC y en los cuerpos de bomberos, así como la desplegada en el RUNT, se evidencia incumplimiento de las labores de supervisión en cabeza de la DNBC."/>
    <s v="Deficiencias en la identificación, supervisión y control de los bienes asignados a los comodatarios de acuerdo  las obligaciones ordenadas en la ley, el manual interno de la entidad y lo pactado contractualmente."/>
    <s v="Implementar acciones de supervisión y control de los bienes entregados en comodato."/>
    <x v="2"/>
    <s v="Comodatos con Identificación_x000a_"/>
    <n v="1"/>
    <d v="2020-01-01T00:00:00"/>
    <x v="1"/>
    <n v="52"/>
    <s v="Subdirección Administrativa y Financiera-Gestión Contractual"/>
    <s v="FORTALECIMIENTO BOMBERIL"/>
    <m/>
    <n v="1"/>
    <s v="La acción culmino el 30 de diciembre de 2020. _x000a__x000a_La DNBC, actualmente no genera Comodatos; pero  se están realizando  resoluciones de adjudicación de bienes entregados a los Cuerpos de Bomberos,   identificando en las mismas  las características y referencias especificas del bien a entregar. _x000a__x000a_No obstante, no se logró realizar seguimiento a las resoluciones de adjudicación de bienes por parte de la OCI; por cuanto, no fueron cargadas en el ONE DRIVE las respectivas evidencias._x000a__x000a_De igual forma, el avance de la ejecución y las actividades ejecutadas por parte del responsable no fue diligenciada en la matriz remitida por el proceso de Mejora Continua._x000a_"/>
    <m/>
    <m/>
    <x v="0"/>
  </r>
  <r>
    <s v="Hallazgo No. 1. Supervisión Contratos de Comodato. Una vez evaluados los informes de visitas en las que se verificó la existencia de los bienes, la documentación disponible en la DNBC y en los cuerpos de bomberos, así como la desplegada en el RUNT, se evidencia incumplimiento de las labores de supervisión en cabeza de la DNBC."/>
    <s v="Deficiencias en la identificación, supervisión y control de los bienes asignados a los comodatarios de acuerdo  las obligaciones ordenadas en la ley, el manual interno de la entidad y lo pactado contractualmente."/>
    <s v="Implementar acciones de supervisión y control de los bienes entregados en comodato."/>
    <x v="3"/>
    <s v="Correos Electrónicos trimestrales_x000a_"/>
    <n v="1"/>
    <d v="2020-01-01T00:00:00"/>
    <x v="1"/>
    <n v="52"/>
    <s v="Subdirección Estratégica y de Coordinación Bomberil-Supervisores"/>
    <s v="FORTALECIMIENTO BOMBERIL"/>
    <m/>
    <n v="1"/>
    <s v="La acción de mejora finalizó el 30 de diciembre de 2020._x000a__x000a_Los supervisores continúan remitiendo los  correos electrónicos solicitando los informes de seguimiento a los comandantes de los CB estipulando en dicho correo que estos informes deben  establecer detalladamente el Registro fotográfico de los bienes en comodato, así como las emergencias atendidas con los bienes asignados y soportes de los mantenimientos a que haya lugar. Durante el  primer semestre de 2020 se realizaron las siguientes solicitudes:_x000a__x000a_09 de marzo de 2022: Analizador géminis y  cámara térmica_x000a_08 y 09 de marzo de 2022: Carrotanque, compresor BAUER, CRIF, Kit Brec Corte y Brec Eléctrico, kit de desinundación, Kit EPP, Kit Forestal, Kit Matpel, Kit Tecnológico, Máquina Extintora, Tramo de Manguera, UIR, Kit acuático Mar._x000a__x000a_Por lo tanto, se ha dado cumplimiento a la acción de mejora establecida en el plan de mejoramiento_x000a_"/>
    <m/>
    <m/>
    <x v="0"/>
  </r>
  <r>
    <s v="Hallazgo No. 1. Supervisión Contratos de Comodato. Una vez evaluados los informes de visitas en las que se verificó la existencia de los bienes, la documentación disponible en la DNBC y en los cuerpos de bomberos, así como la desplegada en el RUNT, se evidencia incumplimiento de las labores de supervisión en cabeza de la DNBC."/>
    <s v="Deficiencias en la identificación, supervisión y control de los bienes asignados a los comodatarios de acuerdo  las obligaciones ordenadas en la ley, el manual interno de la entidad y lo pactado contractualmente."/>
    <s v="Implementar acciones de supervisión y control de los bienes entregados en comodato."/>
    <x v="4"/>
    <s v="Planilla de registro telefónica_x000a_"/>
    <n v="1"/>
    <d v="2020-01-01T00:00:00"/>
    <x v="1"/>
    <n v="52"/>
    <s v="Subdirección Estratégica y de Coordinación Bomberil-Supervisores"/>
    <s v="FORTALECIMIENTO BOMBERIL"/>
    <m/>
    <n v="1"/>
    <s v="La acción de mejora finalizó el 30 de diciembre de 2020._x000a__x000a_Los supervisores durante el primer semestre de 2022,  han realizado 292  llamadas telefónicas a los Cuerpos de Bomberos a los cuales se les entregaron bienes en Comodato registrando: _x000a__x000a_Enero:  70  llamadas Telefónicas_x000a_Febrero:  211  llamadas Telefónicas _x000a_Marzo:  11  llamadas Telefónicas _x000a__x000a_Por lo tanto, se ha dado cumplimiento a la acción de mejora establecida en el plan de mejoramiento._x000a_"/>
    <m/>
    <m/>
    <x v="0"/>
  </r>
  <r>
    <s v="Hallazgo No. 1. Supervisión Contratos de Comodato. Una vez evaluados los informes de visitas en las que se verificó la existencia de los bienes, la documentación disponible en la DNBC y en los cuerpos de bomberos, así como la desplegada en el RUNT, se evidencia incumplimiento de las labores de supervisión en cabeza de la DNBC."/>
    <s v="Deficiencias en la identificación, supervisión y control de los bienes asignados a los comodatarios de acuerdo  las obligaciones ordenadas en la ley, el manual interno de la entidad y lo pactado contractualmente."/>
    <s v="Implementar acciones de supervisión y control de los bienes entregados en comodato."/>
    <x v="5"/>
    <s v="Matriz de seguimiento trimestral"/>
    <n v="4"/>
    <d v="2020-01-01T00:00:00"/>
    <x v="1"/>
    <n v="52"/>
    <s v="Subdirección Estratégica y de Coordinación Bomberil-Supervisores"/>
    <s v="FORTALECIMIENTO BOMBERIL"/>
    <m/>
    <n v="0"/>
    <s v="La acción de mejora finalizó el 30 de diciembre de 2020. Se está diligenciando de manera trimestral La matriz de seguimiento que realizan los  supervisores  de los  bienes entregados en  comodato, en donde se encuentra discriminados los mismos y se enuncia el  nombre del comandante, dirección, año de entrega, Departamento, Municipio, nombre representante legal, total del comodato, correo electrónico, fecha del Orfeo, informe de supervisión, registro de la llamada telefónica, y el soat entre otros, para los 1034 bienes entregados en comodato._x000a__x000a__x000a__x000a_Por lo tanto, se ha dado cumplimiento a la acción de mejora establecida en el plan de mejoramiento.  _x000a__x000a_"/>
    <m/>
    <m/>
    <x v="0"/>
  </r>
  <r>
    <s v="Hallazgo No. 1. Supervisión Contratos de Comodato. Una vez evaluados los informes de visitas en las que se verificó la existencia de los bienes, la documentación disponible en la DNBC y en los cuerpos de bomberos, así como la desplegada en el RUNT, se evidencia incumplimiento de las labores de supervisión en cabeza de la DNBC."/>
    <s v="Deficiencias en la identificación, supervisión y control de los bienes asignados a los comodatarios de acuerdo  las obligaciones ordenadas en la ley, el manual interno de la entidad y lo pactado contractualmente."/>
    <s v="Implementar acciones de supervisión y control de los bienes entregados en comodato."/>
    <x v="6"/>
    <s v="Salidas de Almacén_x000a_"/>
    <n v="1"/>
    <d v="2020-01-01T00:00:00"/>
    <x v="1"/>
    <n v="52"/>
    <s v="Subdirección Administrativa y Financiera-Almacén"/>
    <s v="ALMACEN-ADMINISTRATIVA"/>
    <m/>
    <n v="0"/>
    <s v="La acción de mejora finalizó el 30 de Diciembre de 2020._x000a__x000a_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1"/>
  </r>
  <r>
    <s v="Hallazgo No. 1. Supervisión Contratos de Comodato. Una vez evaluados los informes de visitas en las que se verificó la existencia de los bienes, la documentación disponible en la DNBC y en los cuerpos de bomberos, así como la desplegada en el RUNT, se evidencia incumplimiento de las labores de supervisión en cabeza de la DNBC."/>
    <s v="Deficiencias en la identificación, supervisión y control de los bienes asignados a los comodatarios de acuerdo  las obligaciones ordenadas en la ley, el manual interno de la entidad y lo pactado contractualmente."/>
    <s v="Implementar acciones de supervisión y control de los bienes entregados en comodato."/>
    <x v="7"/>
    <s v="Identificación de bienes_x000a_"/>
    <n v="1"/>
    <d v="2020-01-01T00:00:00"/>
    <x v="1"/>
    <n v="52"/>
    <s v="Subdirección Administrativa y Financiera-Almacén"/>
    <s v="ALMACEN-ADMINISTRATIVA"/>
    <m/>
    <n v="0"/>
    <s v="La acción de mejora finalizó el 30 de diciembre de 2020. _x000a__x000a_No se cargaron evidencias en el ONE DRIVE para el primer trimestre de 2020; por lo tanto, no se logró realizar el seguimiento por parte de la OCI, para verificar su EFECTIVIDAD._x000a__x000a_De igual forma, el avance de la ejecución y las actividades ejecutadas por parte del responsable no fue diligenciada en la matriz remitida por el proceso de Mejora Continua."/>
    <m/>
    <m/>
    <x v="1"/>
  </r>
  <r>
    <s v="Hallazgo No. 1. Supervisión Contratos de Comodato. Una vez evaluados los informes de visitas en las que se verificó la existencia de los bienes, la documentación disponible en la DNBC y en los cuerpos de bomberos, así como la desplegada en el RUNT, se evidencia incumplimiento de las labores de supervisión en cabeza de la DNBC."/>
    <s v="Deficiencias en la identificación, supervisión y control de los bienes asignados a los comodatarios de acuerdo  las obligaciones ordenadas en la ley, el manual interno de la entidad y lo pactado contractualmente."/>
    <s v="Implementar acciones de supervisión y control de los bienes entregados en comodato."/>
    <x v="8"/>
    <s v="Correos mensuales_x000a_"/>
    <n v="12"/>
    <d v="2019-12-16T00:00:00"/>
    <x v="1"/>
    <n v="54"/>
    <s v="Subdirección Administrativa y Financiera-Almacén-Gestión Administrativa"/>
    <s v="ALMACEN-ADMINISTRATIVA"/>
    <m/>
    <n v="0"/>
    <s v="La acción de mejora finalizó el 30 de diciembre de 2020. _x000a__x000a_Los días 11 de enero , 24 de febrero y  09 de marzo de 2022, se realizó el envió mensual  de correos electrónicos  al proceso de Gestión Administrativa,  Gestión Contractual y Fortalecimiento Bomberil adjuntando  el archivo denominado  BD seguimiento SOAT 2022, donde se  informa el vencimiento de los SOAT. _x000a__x000a_El avance de la ejecución y las actividades ejecutadas por parte del responsable no fue diligenciada en la matriz remitida por el proceso de Mejora Continua."/>
    <m/>
    <m/>
    <x v="2"/>
  </r>
  <r>
    <s v="Hallazgo No. 1. Supervisión Contratos de Comodato. Una vez evaluados los informes de visitas en las que se verificó la existencia de los bienes, la documentación disponible en la DNBC y en los cuerpos de bomberos, así como la desplegada en el RUNT, se evidencia incumplimiento de las labores de supervisión en cabeza de la DNBC."/>
    <n v="0"/>
    <s v="Implementar acciones de supervisión y control de los bienes entregados en comodato."/>
    <x v="9"/>
    <s v="Correos mensuales_x000a_"/>
    <n v="12"/>
    <d v="2019-12-16T00:00:00"/>
    <x v="1"/>
    <n v="54"/>
    <s v="Subdirección Estratégica y de Coordinación Bomberil-Supervisores"/>
    <s v="FORTALECIMIENTO BOMBERIL"/>
    <m/>
    <n v="0"/>
    <s v="La acción de mejora finalizó el 30 de Diciembre de 2020._x000a__x000a_Los días 11 de enero,   24 de febrero y 09 de marzo de 2020, se remitió por parte de los supervisores Correo mensual  informando a la Subdirección administrativa y Gestión Contractual, los vencimientos de la Póliza de Responsabilidad Civil y de la Póliza Todo riesgo de los bienes entregados en Comodato._x000a__x000a_Por lo tanto, se ha dado cumplimiento a la acción de mejora establecida en el plan de mejoramiento.  _x000a_"/>
    <m/>
    <m/>
    <x v="0"/>
  </r>
  <r>
    <s v="Hallazgo No. 1. Supervisión Contratos de Comodato. Una vez evaluados los informes de visitas en las que se verificó la existencia de los bienes, la documentación disponible en la DNBC y en los cuerpos de bomberos, así como la desplegada en el RUNT, se evidencia incumplimiento de las labores de supervisión en cabeza de la DNBC."/>
    <s v="Deficiencias en la identificación, supervisión y control de los bienes asignados a los comodatarios de acuerdo  las obligaciones ordenadas en la ley, el manual interno de la entidad y lo pactado contractualmente."/>
    <s v="Implementar acciones de supervisión y control de los bienes entregados en comodato."/>
    <x v="10"/>
    <s v="Adquisición de Pólizas"/>
    <n v="1"/>
    <d v="2020-01-01T00:00:00"/>
    <x v="1"/>
    <n v="52"/>
    <s v="Subdirección Administrativa y Financiera-Gestión Contractual"/>
    <s v="CONTRATACION"/>
    <m/>
    <n v="0"/>
    <s v="La acción de mejora finalizó el 30 de diciembre de 2020. _x000a__x000a_Mediante la resolución 268 de 2019, del 23 de diciembre de 2019, se adjudicó el proceso de Licitación Pública No. 002 de 2019. Se realizó otro si No. 3 ampliando el plazo de cobertura hasta el 11 de octubre de 2021._x000a__x000a_De igual forma, mediante nota de cobertura se amplió la cobertura hasta el 11 de febrero de 2022._x000a__x000a_No obstante no se cargó soporte en el ONE DRIVE,  donde se evidencie ampliación o nuevo proceso contractual que cubra desde el 12 de febrero de 2022 a la fecha._x000a__x000a_El avance de la ejecución y las actividades ejecutadas por parte del responsable no fue diligenciada en la matriz remitida por el proceso de Mejora Continua._x000a__x000a_"/>
    <m/>
    <m/>
    <x v="3"/>
  </r>
  <r>
    <s v="Hallazgo No. 1. Supervisión Contratos de Comodato. Una vez evaluados los informes de visitas en las que se verificó la existencia de los bienes, la documentación disponible en la DNBC y en los cuerpos de bomberos, así como la desplegada en el RUNT, se evidencia incumplimiento de las labores de supervisión en cabeza de la DNBC."/>
    <s v="Deficiencias en la identificación, supervisión y control de los bienes asignados a los comodatarios de acuerdo  las obligaciones ordenadas en la ley, el manual interno de la entidad y lo pactado contractualmente."/>
    <s v="Implementar acciones de supervisión y control de los bienes entregados en comodato."/>
    <x v="11"/>
    <s v="Correo semestral _x000a_"/>
    <n v="2"/>
    <d v="2019-12-16T00:00:00"/>
    <x v="1"/>
    <n v="54"/>
    <s v="Subdirección Administrativa y Financiera-Almacén-Gestión Administrativa"/>
    <s v="ALMACEN-ADMINISTRATIVA"/>
    <m/>
    <n v="0"/>
    <s v="La acción de mejora finalizó el 30 de diciembre de 2020. _x000a__x000a_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3"/>
  </r>
  <r>
    <s v="Hallazgo No. 2. Ingresos fiscales no tributarios-Contribuciones. Evaluados los estados contables a 2018, se evidenció que el saldo de la cuenta 411061, que corresponde al aporte del 2% que realizan las aseguradoras sobre el valor de las pólizas de seguro emitidas en el Banco Agrario de Colombia, registro en el libro auxiliar $857.237.540,09  a un tercero genérico NIT 999.999.999"/>
    <s v="Deficiencias en el seguimiento y control a los ingresos que se registran en los libros y Estados Contables que presenta la DNBC, por este concepto, lo que no facilita contar con información contable debidamente depurada, que permita establecer con precisión, en términos de completitud y exactitud, los aportes realizados por cada una de las aseguradoras responsables."/>
    <s v="Implementar acciones de supervisión y control de los bienes entregados en comodato."/>
    <x v="12"/>
    <s v="Seguimiento mensual_x000a_"/>
    <n v="12"/>
    <d v="2020-01-01T00:00:00"/>
    <x v="1"/>
    <n v="52"/>
    <s v="Subdirección Administrativa y Financiera-Gestión Financiera"/>
    <s v="FINANCIERA"/>
    <m/>
    <n v="0"/>
    <s v="La acción de mejora finalizó el 30 de diciembre de 2020. _x000a__x000a_Se realizó el seguimiento mensual del Recaudo de la cuenta del Fondo Nacional de Bomberos (Banco Agrario) con el fin de identificar los terceros, de los meses de enero y febrero de 2022 quedando pendiente el mes de marzo de 2022._x000a__x000a__x000a_"/>
    <m/>
    <m/>
    <x v="1"/>
  </r>
  <r>
    <s v="Hallazgo No. 2. Ingresos fiscales no tributarios-Contribuciones. Evaluados los estados contables a 2018, se evidenció que el saldo de la cuenta 411061, que corresponde al aporte del 2% que realizan las aseguradoras sobre el valor de las pólizas de seguro emitidas en el Banco Agrario de Colombia, registro en el libro auxiliar $857.237.540,09  a un tercero genérico NIT 999.999.999"/>
    <s v="Deficiencias en el seguimiento y control a los ingresos que se registran en los libros y Estados Contables que presenta la DNBC, por este concepto, lo que no facilita contar con información contable debidamente depurada, que permita establecer con precisión, en términos de completitud y exactitud, los aportes realizados por cada una de las aseguradoras responsables."/>
    <s v="Implementar acciones de supervisión y control de los bienes entregados en comodato."/>
    <x v="13"/>
    <s v="Correos  electrónicos sobre no identificación de terceros."/>
    <n v="1"/>
    <d v="2020-01-01T00:00:00"/>
    <x v="1"/>
    <n v="52"/>
    <s v="Subdirección Administrativa y Financiera-Gestión Financiera"/>
    <s v="FINANCIERA"/>
    <m/>
    <n v="0"/>
    <s v="La acción de mejora finalizó el 30 de diciembre de 2020. _x000a__x000a_El día 03 de marzo de  2022  se remitió correo a la Superintendencia Financiera de Colombia solicitando el nombre de terceros de los registros no identificados._x000a__x000a_En enero y febrero de 2022, no se realizó correo; no obstante, no se explica en el avance  del proceso si para estos meses se identificaron la totalidad de los terceros._x000a__x000a__x000a_"/>
    <m/>
    <m/>
    <x v="1"/>
  </r>
  <r>
    <s v="Hallazgo No. 2. Ingresos fiscales no tributarios-Contribuciones. Evaluados los estados contables a 2018, se evidenció que el saldo de la cuenta 411061, que corresponde al aporte del 2% que realizan las aseguradoras sobre el valor de las pólizas de seguro emitidas en el Banco Agrario de Colombia, registro en el libro auxiliar $857.237.540,09  a un tercero genérico NIT 999.999.999"/>
    <s v="Deficiencias en el seguimiento y control a los ingresos que se registran en los libros y Estados Contables que presenta la DNBC, por este concepto, lo que no facilita contar con información contable debidamente depurada, que permita establecer con precisión, en términos de completitud y exactitud, los aportes realizados por cada una de las aseguradoras responsables."/>
    <s v="Implementar acciones de supervisión y control de los bienes entregados en comodato."/>
    <x v="14"/>
    <s v="Cruces"/>
    <n v="12"/>
    <d v="2020-01-01T00:00:00"/>
    <x v="1"/>
    <n v="52"/>
    <s v="Subdirección Administrativa y Financiera-Gestión Financiera"/>
    <s v="FINANCIERA"/>
    <m/>
    <n v="0"/>
    <s v="La acción de mejora finalizó el 30 de diciembre de 2020._x000a__x000a_Se realizó el seguimiento mensual del Recaudo de la cuenta del Fondo Nacional de Bomberos (Banco Agrario) con respeto al Libro del SIIF Nación _x000a__x000a_Por lo tanto, se ha dado cumplimiento a la acción de mejora establecida en el Plan de Mejoramiento._x000a__x000a_"/>
    <m/>
    <m/>
    <x v="0"/>
  </r>
  <r>
    <s v="Hallazgo No. 3. Notas explicativas estados contables. Evaluadas las notas explicativas a los estados contables de la DNBC, con corte a 31 de diciembre de 2018, se evidencia el incumplimiento de los parámetros definidos por la Contaduría General de la Nación en las normas referidas a Cuentas por Cobrar, Comodatos, Propiedad planta y equipo, Ingresos no Tributarios."/>
    <s v="Debilidades en los mecanismos de control interno contable que impiden el entendimiento y comprensión plena de la información reportada en los estados contables, afectando la utilidad que debe ofrecer a los diferentes usuarios"/>
    <s v="Estructurar las notas contables con información cuantitativa y cualitativa"/>
    <x v="15"/>
    <s v="Correos de Solicitud_x000a_"/>
    <n v="1"/>
    <d v="2020-01-01T00:00:00"/>
    <x v="1"/>
    <n v="52"/>
    <s v="Subdirección Administrativa y Financiera-Gestión Financiera"/>
    <s v="FINANCIERA"/>
    <m/>
    <n v="0"/>
    <s v="La acción de mejora finalizó el 30 de diciembre de 2020._x000a__x000a_No se cargaron evidencias en el ONE DRIVE; por lo tanto, no se logró realizar el seguimiento por parte de la OCI."/>
    <m/>
    <m/>
    <x v="1"/>
  </r>
  <r>
    <s v="Hallazgo No. 3. Notas explicativas estados contables. Evaluadas las notas explicativas a los estados contables de la DNBC, con corte a 31 de diciembre de 2018, se evidencia el incumplimiento de los parámetros definidos por la Contaduría General de la Nación en las normas referidas a Cuentas por Cobrar, Comodatos, Propiedad planta y equipo, Ingresos no Tributarios."/>
    <s v="Debilidades en los mecanismos de control interno contable que impiden el entendimiento y comprensión plena de la información reportada en los estados contables, afectando la utilidad que debe ofrecer a los diferentes usuarios"/>
    <s v="Estructurar las notas contables con información cuantitativa y cualitativa"/>
    <x v="16"/>
    <s v="Notas contables"/>
    <n v="1"/>
    <d v="2020-01-01T00:00:00"/>
    <x v="2"/>
    <n v="36"/>
    <s v="Subdirección Administrativa y Financiera-Gestión Financiera"/>
    <s v="FINANCIERA"/>
    <m/>
    <n v="0"/>
    <s v="La acción de mejora finalizó el 30 de Junio  de 2020._x000a__x000a_Se cargó las notas a los estados contables de los estados financieros de la vigencia 2020 y no los de la vigencia 2021,"/>
    <m/>
    <m/>
    <x v="1"/>
  </r>
  <r>
    <s v="Hallazgo No. 4. Convenio 9677-06-1298-2013. La DNBC suscribió el convenio con el Fondo Nacional de Gestión del Riesgo de Desastres-Fiduprevisora SA, el 24 de diciembre de 2013, al cual le realizaron 5 otro sí, cuyo último plazo de ejecución se fijó hasta el 30 de septiembre de 2016, y hasta la fecha de la comunicación no se ha liquidado"/>
    <s v="Falta de supervisión y seguimiento a la ejecución del convenio por parte de la DNBC, tomando en cuenta que, a 31 de diciembre de 2018, existe aun un saldo pendiente de legalizar $961,8 millones situación que configura un riesgo frente al control de la debida inversión de los recursos."/>
    <s v="Implementar mecanismos de control con respecto a liquidación de los  convenios"/>
    <x v="17"/>
    <s v="Cierre Financiero"/>
    <n v="1"/>
    <d v="2020-01-01T00:00:00"/>
    <x v="3"/>
    <n v="78"/>
    <s v="Gestión Jurídica"/>
    <s v="JURIDICA"/>
    <m/>
    <n v="0"/>
    <s v="La acción de mejora finalizó el 30 de Diciembre  de 2021._x000a__x000a_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4"/>
  </r>
  <r>
    <s v="Hallazgo No. 4. Convenio 9677-06-1298-2013. La DNBC suscribió el convenio con el Fondo Nacional de Gestión del Riesgo de Desastres-Fiduprevisora SA, el 24 de diciembre de 2013, al cual le realizaron 5 otro sí, cuyo último plazo de ejecución se fijó hasta el 30 de septiembre de 2016, y hasta la fecha de la comunicación no se ha liquidado"/>
    <s v="Falta de supervisión y seguimiento a la ejecución del convenio por parte de la DNBC, tomando en cuenta que, a 31 de diciembre de 2018, existe aun un saldo pendiente de legalizar $961,8 millones situación que configura un riesgo frente al control de la debida inversión de los recursos."/>
    <s v="Implementar mecanismos de control con respecto a liquidación de los  convenios"/>
    <x v="18"/>
    <s v="Cierre Financiero"/>
    <n v="1"/>
    <d v="2020-01-01T00:00:00"/>
    <x v="4"/>
    <n v="104"/>
    <s v="Subdirección Administrativa y Financiera -Gestión  Financiera"/>
    <s v="FINANCIERA"/>
    <m/>
    <n v="0"/>
    <s v="La acción de mejora finalizó el 31 de Diciembre  de 2021._x000a__x000a_La ejecución de esta acción depende de realizar cierre financiero y contable de los contratos y convenios que se derivaron del convenio 9677-06-1298-2013."/>
    <m/>
    <m/>
    <x v="5"/>
  </r>
  <r>
    <s v="Hallazgo No. 5. Control aporte 2% aseguradoras. Existen diferencias entre los valores consignados por las aseguradoras y el 2% calculado de la contribución con base en la información de las primas netas reportadas por las aseguradoras. El cotejo reporta consignaciones por valor superior en cuantía de $5.352.599,29 en tanto que el menor valor consignado asciende a $17.392.884,60"/>
    <s v="Debilidades en los mecanismos de control interno contable ligados al seguimiento y control al recaudo de los ingresos provenientes de las aseguradoras, incumpliendo lo ordenado en el numeral 3 del artículo 7 y el articulo 10 del Decreto 527 de 2013"/>
    <s v="Verificación de los aportes consignados por las aseguradoras y el 2% calculado con base en las primas netas."/>
    <x v="19"/>
    <s v="Cruces Mensuales"/>
    <n v="12"/>
    <d v="2020-01-01T00:00:00"/>
    <x v="1"/>
    <n v="52"/>
    <s v="Subdirección Administrativa y Financiera-Gestión Financiera"/>
    <s v="FINANCIERA"/>
    <m/>
    <n v="1"/>
    <s v="_x000a_La acción de mejora finalizó el 30 de Diciembre  de 2020._x000a__x000a_Se realizaron los &quot;cruces de los aportes consignados por las aseguradoras (Banco Agrario) y el 2% calculado con base en las primas netas emitidas.&quot;, en el primer trimestre de 2022 evidenciándose la conciliación de dichos aportes. _x000a__x000a_Dicho cruce se genera tomando en cuenta la relación de las primas emitidas por parte de las Aseguradora, la consignación  y el registro en el SIIF NACION_x000a__x000a_Por lo tanto se ha dado cumplimiento a la acción de mejora establecida en el plan de Mejoramiento_x000a_"/>
    <m/>
    <m/>
    <x v="0"/>
  </r>
  <r>
    <s v="Hallazgo No. 5. Control aporte 2% aseguradoras. Existen diferencias entre los valores consignados por las aseguradoras y el 2% calculado de la contribución con base en la información de las primas netas reportadas por las aseguradoras. El cotejo reporta consignaciones por valor superior en cuantía de $5.352.599,29 en tanto que el menor valor consignado asciende a $17.392.884,60"/>
    <s v="Debilidades en los mecanismos de control interno contable ligados al seguimiento y control al recaudo de los ingresos provenientes de las aseguradoras, incumpliendo lo ordenado en el numeral 3 del artículo 7 y el articulo 10 del Decreto 527 de 2013"/>
    <s v="Verificación de los aportes consignados por las aseguradoras y el 2% calculado con base en las primas netas."/>
    <x v="20"/>
    <s v="Correos mensuales_x000a_"/>
    <n v="12"/>
    <d v="2020-01-01T00:00:00"/>
    <x v="1"/>
    <n v="52"/>
    <s v="Subdirección Administrativa y Financiera-Gestión Financiera"/>
    <s v="FINANCIERA"/>
    <m/>
    <n v="0"/>
    <s v="La acción de mejora finalizó el 30 de Diciembre  de 2020_x000a__x000a_Los días 02 de febrero y 03 de marzo de 2022 se remitieron correos a Fasecolda solicitando la relación de las aseguradoras aportantes_x000a__x000a_Por lo tanto, se ha dado cumplimiento a la acción de mejora establecida en el plan de Mejoramiento_x000a_"/>
    <m/>
    <m/>
    <x v="0"/>
  </r>
  <r>
    <s v="Hallazgo No. 01. Entrega kit de bioseguridad, Contratos 188 y 213 de 2020. Administrativo con presunta incidencia disciplinaria y para indagación_x000a_preliminar. (A-D-IP)_x000a__x000a_Entrega de los bienes y/o servicios adquiridos a los diferentes cuerpos de Bomberos del PAIS, sin las respectivas actas de entrega. Diferencias en  56 termómetros infrarrojos entre la cantidad total adquirida y el total entregados a los cuerpos de bomberos._x000a__x000a_"/>
    <s v="Deficiencias en la aplicación del control establecido para la Administración y entrega de los bienes y/o servicios adquiridos a través de los Contratos suscritos con ocasión de la urgencia manifiesta para el suministro de elementos e insumos de Bioseguridad a suministrar a los diferentes cuerpos de bomberos del país para la prevención, contención y mitigación de los efectos de la pandemia del Coronavirus – COVID 19"/>
    <s v="Implementar acciones de  control de los bienes y / servicios adquiridos y  entregados "/>
    <x v="21"/>
    <s v="Actas de entrega"/>
    <s v="111"/>
    <d v="2022-01-01T00:00:00"/>
    <x v="5"/>
    <n v="12"/>
    <s v="Dirección General-Subdirección Estratégica y de Coordinación Bomberil-Subdirección Administrativa y Financiera-Gestión Administrativa"/>
    <s v="ALMACEN-ADMINISTRATIVA"/>
    <m/>
    <n v="0"/>
    <s v="La acción de mejora finalizó el 31 de marzo de 2022._x000a__x000a_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1"/>
  </r>
  <r>
    <s v="Hallazgo No. 01. Entrega kit de bioseguridad, Contratos 188 y 213 de 2020. Administrativo con presunta incidencia disciplinaria y para indagación_x000a_preliminar. (A-D-IP)_x000a__x000a_Entrega de los bienes y/o servicios adquiridos a los diferentes cuerpos de Bomberos del PAIS, sin las respectivas actas de entrega. Diferencias en  56 termómetros infrarrojos entre la cantidad total adquirida y el total entregados a los cuerpos de bomberos._x000a__x000a_"/>
    <s v="Deficiencias en la aplicación del control establecido para la Administración y entrega de los bienes y/o servicios adquiridos a través de los Contratos suscritos con ocasión de la urgencia manifiesta para el suministro de elementos e insumos de Bioseguridad a suministrar a los diferentes cuerpos de bomberos del país para la prevención, contención y mitigación de los efectos de la pandemia del Coronavirus – COVID 19"/>
    <s v="Implementar acciones de  control de los bienes y / servicios adquiridos y  entregados "/>
    <x v="22"/>
    <s v="Actas de entrega"/>
    <s v="56"/>
    <d v="2022-01-01T00:00:00"/>
    <x v="5"/>
    <n v="12"/>
    <s v="Dirección General-Subdirección Estratégica y de Coordinación Bomberil-Subdirección Administrativa y Financiera-Gestión Administrativa"/>
    <s v="ALMACEN-ADMINISTRATIVA"/>
    <m/>
    <n v="0"/>
    <s v="La acción de mejora finalizó el 31 de marzo de 2022._x000a__x000a_Se cargó en el ONE DRIVE algunos archivos donde se relacionan la entrega de kits de los Departamentos de Meta, Choco, Magdalena y Norte de Santander pero los mismos no suman los 56 termómetros._x000a__x000a_La información se encuentra desorganizada y no se logró evidenciar claramente a que  Departamento  y  CB, se le entregó los termómetros._x000a__x000a_De igual forma, el avance de la ejecución y las actividades ejecutadas por parte del responsable no fue diligenciada en la matriz remitida por el proceso de Mejora Continua."/>
    <m/>
    <m/>
    <x v="3"/>
  </r>
  <r>
    <s v="Hallazgo No. 01. Entrega kit de bioseguridad, Contratos 188 y 213 de 2020. Administrativo con presunta incidencia disciplinaria y para indagación_x000a_preliminar. (A-D-IP)_x000a__x000a_Entrega de los bienes y/o servicios adquiridos a los diferentes cuerpos de Bomberos del PAIS, sin las respectivas actas de entrega. Diferencias en  56 termómetros infrarrojos entre la cantidad total adquirida y el total entregados a los cuerpos de bomberos._x000a__x000a_"/>
    <s v="Deficiencias en la aplicación del control establecido para la Administración y entrega de los bienes y/o servicios adquiridos a través de los Contratos suscritos con ocasión de la urgencia manifiesta para el suministro de elementos e insumos de Bioseguridad a suministrar a los diferentes cuerpos de bomberos del país para la prevención, contención y mitigación de los efectos de la pandemia del Coronavirus – COVID 19"/>
    <s v="Implementar acciones de  control de los bienes y / servicios adquiridos y  entregados "/>
    <x v="23"/>
    <s v="Actas de entrega"/>
    <s v="12"/>
    <d v="2022-01-01T00:00:00"/>
    <x v="5"/>
    <n v="12"/>
    <s v="Dirección General-Subdirección Estratégica y de Coordinación Bomberil-Subdirección Administrativa y Financiera-Gestión Administrativa"/>
    <s v="ALMACEN-ADMINISTRATIVA"/>
    <m/>
    <n v="0"/>
    <s v="La acción de mejora finalizó el 31 de marzo de 2022._x000a__x000a_Se cargó en el ONE DRIVE la misma información con  relación de entrega de los termómetros  pero no se logró evidenciar cuales eran las 12 actas ilegibles._x000a__x000a_De igual forma, el avance de la ejecución y las actividades ejecutadas por parte del responsable no fue diligenciada en la matriz remitida por el proceso de Mejora Continua."/>
    <m/>
    <m/>
    <x v="3"/>
  </r>
  <r>
    <s v="Hallazgo No. 01. Entrega kit de bioseguridad, Contratos 188 y 213 de 2020. Administrativo con presunta incidencia disciplinaria y para indagación_x000a_preliminar. (A-D-IP)_x000a__x000a_Entrega de los bienes y/o servicios adquiridos a los diferentes cuerpos de Bomberos del PAIS, sin las respectivas actas de entrega. Diferencias en  56 termómetros infrarrojos entre la cantidad total adquirida y el total entregados a los cuerpos de bomberos._x000a__x000a_"/>
    <s v="Deficiencias en la aplicación del control establecido para la Administración y entrega de los bienes y/o servicios adquiridos a través de los Contratos suscritos con ocasión de la urgencia manifiesta para el suministro de elementos e insumos de Bioseguridad a suministrar a los diferentes cuerpos de bomberos del país para la prevención, contención y mitigación de los efectos de la pandemia del Coronavirus – COVID 19"/>
    <s v="Implementar acciones de  control de los bienes y / servicios adquiridos y  entregados "/>
    <x v="24"/>
    <s v="Actas de entrega"/>
    <s v="100%"/>
    <d v="2022-01-01T00:00:00"/>
    <x v="6"/>
    <n v="24"/>
    <s v="Dirección General-Subdirección Estratégica y de Coordinación Bomberil-Subdirección Administrativa y Financiera-Gestión Administrativa"/>
    <s v="ALMACEN-ADMINISTRATIVA"/>
    <m/>
    <n v="0"/>
    <s v="No se evidenciaron las actas de entrega. No obstante, se cargaron certificaciones donde los CB indican que recibieron Kits de Bioseguridad. Asimismo, no se allega relación donde se discrimine el CB y el número de kits entregados._x000a__x000a_De igual forma, el avance de la ejecución y las actividades ejecutadas por parte del responsable no fue diligenciada en la matriz remitida por el proceso de Mejora Continua."/>
    <m/>
    <m/>
    <x v="6"/>
  </r>
  <r>
    <s v="Hallazgo No. 01. Entrega kit de bioseguridad, Contratos 188 y 213 de 2020. Administrativo con presunta incidencia disciplinaria y para indagación_x000a_preliminar. (A-D-IP)_x000a__x000a_Entrega de los bienes y/o servicios adquiridos a los diferentes cuerpos de Bomberos del PAIS, sin las respectivas actas de entrega. Diferencias en  56 termómetros infrarrojos entre la cantidad total adquirida y el total entregados a los cuerpos de bomberos._x000a__x000a_"/>
    <s v="Deficiencias en la aplicación del control establecido para la Administración y entrega de los bienes y/o servicios adquiridos a través de los Contratos suscritos con ocasión de la urgencia manifiesta para el suministro de elementos e insumos de Bioseguridad a suministrar a los diferentes cuerpos de bomberos del país para la prevención, contención y mitigación de los efectos de la pandemia del Coronavirus – COVID 19"/>
    <s v="Implementar acciones de  control de los bienes y / servicios adquiridos y  entregados "/>
    <x v="25"/>
    <s v="Implementación del Sistema del Módulo de inventarios y Activos"/>
    <s v="100%"/>
    <d v="2022-01-01T00:00:00"/>
    <x v="7"/>
    <n v="91"/>
    <s v="Dirección General-Subdirección Estratégica y de Coordinación Bomberil-Subdirección Administrativa y Financiera-Gestión Administrativa"/>
    <s v="ALMACEN-ADMINISTRATIVA"/>
    <m/>
    <n v="0"/>
    <s v="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6"/>
  </r>
  <r>
    <s v="Hallazgo No. 01. Entrega kit de bioseguridad, Contratos 188 y 213 de 2020. Administrativo con presunta incidencia disciplinaria y para indagación_x000a_preliminar. (A-D-IP)_x000a__x000a_Entrega de los bienes y/o servicios adquiridos a los diferentes cuerpos de Bomberos del PAIS, sin las respectivas actas de entrega. Diferencias en  56 termómetros infrarrojos entre la cantidad total adquirida y el total entregados a los cuerpos de bomberos._x000a__x000a_"/>
    <s v="Deficiencias en la aplicación del control establecido para la Administración y entrega de los bienes y/o servicios adquiridos a través de los Contratos suscritos con ocasión de la urgencia manifiesta para el suministro de elementos e insumos de Bioseguridad a suministrar a los diferentes cuerpos de bomberos del país para la prevención, contención y mitigación de los efectos de la pandemia del Coronavirus – COVID 19"/>
    <s v="Implementar acciones de  control de los bienes y / servicios adquiridos y  entregados "/>
    <x v="26"/>
    <s v="Ingresos de almacén"/>
    <s v="100%"/>
    <d v="2022-01-01T00:00:00"/>
    <x v="7"/>
    <n v="91"/>
    <s v="Dirección General-Subdirección Estratégica y de Coordinación Bomberil-Subdirección Administrativa y Financiera- Gestión Administrativa"/>
    <s v="ALMACEN-ADMINISTRATIVA"/>
    <m/>
    <n v="1"/>
    <s v="Se evidencia ocho (8) entradas de almacén con sus  correspondientes facturas emitidas por los proveedores, y la entrega de la  copia del ingreso al Supervisor Jairo Soto Gil._x000a__x000a_De igual forma, el avance de la ejecución y las actividades ejecutadas por parte del responsable no fue diligenciada en la matriz remitida por el proceso de Mejora Continua."/>
    <m/>
    <m/>
    <x v="7"/>
  </r>
  <r>
    <s v="Hallazgo No. 01. Entrega kit de bioseguridad, Contratos 188 y 213 de 2020. Administrativo con presunta incidencia disciplinaria y para indagación_x000a_preliminar. (A-D-IP)_x000a__x000a_Entrega de los bienes y/o servicios adquiridos a los diferentes cuerpos de Bomberos del PAIS, sin las respectivas actas de entrega. Diferencias en  56 termómetros infrarrojos entre la cantidad total adquirida y el total entregados a los cuerpos de bomberos._x000a__x000a_"/>
    <s v="Deficiencias en la aplicación del control establecido para la Administración y entrega de los bienes y/o servicios adquiridos a través de los Contratos suscritos con ocasión de la urgencia manifiesta para el suministro de elementos e insumos de Bioseguridad a suministrar a los diferentes cuerpos de bomberos del país para la prevención, contención y mitigación de los efectos de la pandemia del Coronavirus – COVID 19"/>
    <s v="Implementar acciones de  control de los bienes y / servicios adquiridos y  entregados "/>
    <x v="27"/>
    <s v="Resoluciones de adjudicación"/>
    <s v="100%"/>
    <d v="2022-01-01T00:00:00"/>
    <x v="7"/>
    <n v="91"/>
    <s v="Dirección General-Subdirección Estratégica y de Coordinación Bomberil"/>
    <s v="FORTALECIMIENTO BOMBERIL"/>
    <m/>
    <n v="0"/>
    <s v="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6"/>
  </r>
  <r>
    <s v="Hallazgo No. 01. Entrega kit de bioseguridad, Contratos 188 y 213 de 2020. Administrativo con presunta incidencia disciplinaria y para indagación_x000a_preliminar. (A-D-IP)_x000a__x000a_Entrega de los bienes y/o servicios adquiridos a los diferentes cuerpos de Bomberos del PAIS, sin las respectivas actas de entrega. Diferencias en  56 termómetros infrarrojos entre la cantidad total adquirida y el total entregados a los cuerpos de bomberos._x000a__x000a_"/>
    <s v="Deficiencias en la aplicación del control establecido para la Administración y entrega de los bienes y/o servicios adquiridos a través de los Contratos suscritos con ocasión de la urgencia manifiesta para el suministro de elementos e insumos de Bioseguridad a suministrar a los diferentes cuerpos de bomberos del país para la prevención, contención y mitigación de los efectos de la pandemia del Coronavirus – COVID 19"/>
    <s v="Implementar acciones de  control de los bienes y / servicios adquiridos y  entregados "/>
    <x v="28"/>
    <s v="Salidas de almacén "/>
    <s v="100%"/>
    <d v="2022-01-01T00:00:00"/>
    <x v="7"/>
    <n v="91"/>
    <s v="Dirección General-Subdirección Administrativa y Financiera-Gestión Administrativa"/>
    <s v="ALMACEN-ADMINISTRATIVA"/>
    <m/>
    <n v="0"/>
    <s v="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6"/>
  </r>
  <r>
    <s v="Hallazgo No. 01. Entrega kit de bioseguridad, Contratos 188 y 213 de 2020. Administrativo con presunta incidencia disciplinaria y para indagación_x000a_preliminar. (A-D-IP)_x000a__x000a_Entrega de los bienes y/o servicios adquiridos a los diferentes cuerpos de Bomberos del PAIS, sin las respectivas actas de entrega. Diferencias en  56 termómetros infrarrojos entre la cantidad total adquirida y el total entregados a los cuerpos de bomberos._x000a__x000a_"/>
    <s v="Deficiencias en la aplicación del control establecido para la Administración y entrega de los bienes y/o servicios adquiridos a través de los Contratos suscritos con ocasión de la urgencia manifiesta para el suministro de elementos e insumos de Bioseguridad a suministrar a los diferentes cuerpos de bomberos del país para la prevención, contención y mitigación de los efectos de la pandemia del Coronavirus – COVID 19"/>
    <s v="Implementar acciones de  control de los bienes y / servicios adquiridos y  entregados "/>
    <x v="29"/>
    <s v="Acciones adelantadas"/>
    <s v="100%"/>
    <d v="2022-01-01T00:00:00"/>
    <x v="7"/>
    <n v="91"/>
    <s v="Dirección General-Subdirección Administrativa y Financiera-Asuntos disciplinarios"/>
    <s v="ASUNTOS DISCIPLINARIOS"/>
    <n v="0"/>
    <n v="0"/>
    <s v="Durante el primer trimestre de la vigencia 2022 no se adelantaron las acciones disciplinarias. Las mismas se realizarán a partir del segundo trimestre de 2022."/>
    <m/>
    <m/>
    <x v="8"/>
  </r>
  <r>
    <s v="Hallazgo No. 02. Gestión contractual contratación directa urgencia manifiesta - contratos 188, 189 y 213 de 2020, con presunta incidencia disciplinaria._x000a__x000a_ _x000a_No se evidencia la descripción de criterios financieros, legales y económicos  en la justificación técnica, así como los  análisis de precios no poseen fecha de elaboración, ni firma. Se evidenciaron deficiencias en la supervisión de los contratos. No se está dando  cumpliendo  a los procedimientos administrativos, Procedimiento PC-AD-01 Gestión de Bienes, Procedimiento PC-GF-10 Registro de obligaciones, Procedimiento PC-GF-11 Elaborar órdenes de pago y Procedimiento PC-GF-10 Central de cuentas._x000a_"/>
    <s v="Deficiencias en la aplicación de los controles  e incumplimiento de los controles establecidos en el manual de supervisión,  el presunto incumplimiento de los procedimientos administrativos, Procedimiento PC-AD-01 Gestión de Bienes, Procedimiento PC-GF-10 Registro de obligaciones, Procedimiento PC-GF-11 Elaborar órdenes de pago y Procedimiento PC-GF-10 Central de cuentas. Falta de aplicación de las directrices emanadas por los Órganos de Control  _x000a_"/>
    <s v="Generar  acciones de supervisión y control de los bienes recibidos y entregados, así como en la cancelación de los compromisos adquiridos"/>
    <x v="30"/>
    <s v="Directrices Órganos de Control"/>
    <n v="1"/>
    <d v="2022-01-01T00:00:00"/>
    <x v="7"/>
    <n v="91"/>
    <s v="Dirección General-Subdirección Estratégica y de Coordinación Bomberil-Subdirección Administrativa y Financiera-Gestión Contractual"/>
    <s v="CONTRATACION"/>
    <m/>
    <n v="0"/>
    <s v="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6"/>
  </r>
  <r>
    <s v="Hallazgo No. 02. Gestión contractual contratación directa urgencia manifiesta - contratos 188, 189 y 213 de 2020, con presunta incidencia disciplinaria._x000a__x000a_ _x000a_No se evidencia la descripción de criterios financieros, legales y económicos  en la justificación técnica, así como los  análisis de precios no poseen fecha de elaboración, ni firma. Se evidenciaron deficiencias en la supervisión de los contratos. No se está dando  cumpliendo  a los procedimientos administrativos, Procedimiento PC-AD-01 Gestión de Bienes, Procedimiento PC-GF-10 Registro de obligaciones, Procedimiento PC-GF-11 Elaborar órdenes de pago y Procedimiento PC-GF-10 Central de cuentas._x000a_"/>
    <s v="Deficiencias en la aplicación de los controles  e incumplimiento de los controles establecidos en el manual de supervisión,  el presunto incumplimiento de los procedimientos administrativos, Procedimiento PC-AD-01 Gestión de Bienes, Procedimiento PC-GF-10 Registro de obligaciones, Procedimiento PC-GF-11 Elaborar órdenes de pago y Procedimiento PC-GF-10 Central de cuentas. Falta de aplicación de las directrices emanadas por los Órganos de Control  _x000a_"/>
    <s v="Generar  acciones de supervisión y control de los bienes recibidos y entregados, así como en la cancelación de los compromisos adquiridos"/>
    <x v="31"/>
    <s v="Documentos elaborados"/>
    <n v="1"/>
    <d v="2022-01-01T00:00:00"/>
    <x v="7"/>
    <n v="91"/>
    <s v="Dirección General-Subdirección Estratégica y de Coordinación Bomberil-Subdirección Administrativa y Financiera-Gestión Contractual"/>
    <s v="CONTRATACION"/>
    <m/>
    <n v="0"/>
    <s v="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6"/>
  </r>
  <r>
    <s v="Hallazgo No. 02. Gestión contractual contratación directa urgencia manifiesta - contratos 188, 189 y 213 de 2020, con presunta incidencia disciplinaria._x000a__x000a_ _x000a_No se evidencia la descripción de criterios financieros, legales y económicos  en la justificación técnica, así como los  análisis de precios no poseen fecha de elaboración, ni firma. Se evidenciaron deficiencias en la supervisión de los contratos. No se está dando  cumpliendo  a los procedimientos administrativos, Procedimiento PC-AD-01 Gestión de Bienes, Procedimiento PC-GF-10 Registro de obligaciones, Procedimiento PC-GF-11 Elaborar órdenes de pago y Procedimiento PC-GF-10 Central de cuentas._x000a_"/>
    <s v="Deficiencias en la aplicación de los controles  e incumplimiento de los controles establecidos en el manual de supervisión,  el presunto incumplimiento de los procedimientos administrativos, Procedimiento PC-AD-01 Gestión de Bienes, Procedimiento PC-GF-10 Registro de obligaciones, Procedimiento PC-GF-11 Elaborar órdenes de pago y Procedimiento PC-GF-10 Central de cuentas. Falta de aplicación de las directrices emanadas por los Órganos de Control  _x000a_"/>
    <s v="Generar  acciones de supervisión y control de los bienes recibidos y entregados, así como en la cancelación de los compromisos adquiridos"/>
    <x v="32"/>
    <s v="Manual de contratación actualizado"/>
    <n v="1"/>
    <d v="2022-01-01T00:00:00"/>
    <x v="6"/>
    <n v="24"/>
    <s v="Dirección General-Subdirección Administrativa y Financiera-Gestión Contractual"/>
    <s v="CONTRATACION"/>
    <m/>
    <n v="0"/>
    <s v="Se cargó en el ONE DRIVE el Bosquejo del Manual  de Contratación Administrativo Especial Dirección Nacional de Bomberos, pero en el mismo no se incluye la acción generada en el Plan de Mejoramiento que establezca  un capitulo especial de Urgencia Manifiesta que indique acatar  la normatividad  de las directrices impartidas por los órganos de control y vigilancia._x000a__x000a_De igual forma, el avance de la ejecución y las actividades ejecutadas por parte del responsable no fue diligenciada en la matriz remitida por el proceso de Mejora Continua."/>
    <m/>
    <m/>
    <x v="6"/>
  </r>
  <r>
    <s v="Hallazgo No. 02. Gestión contractual contratación directa urgencia manifiesta - contratos 188, 189 y 213 de 2020, con presunta incidencia disciplinaria._x000a__x000a_ _x000a_No se evidencia la descripción de criterios financieros, legales y económicos  en la justificación técnica, así como los  análisis de precios no poseen fecha de elaboración, ni firma. Se evidenciaron deficiencias en la supervisión de los contratos. No se está dando  cumpliendo  a los procedimientos administrativos, Procedimiento PC-AD-01 Gestión de Bienes, Procedimiento PC-GF-10 Registro de obligaciones, Procedimiento PC-GF-11 Elaborar órdenes de pago y Procedimiento PC-GF-10 Central de cuentas._x000a_"/>
    <s v="Deficiencias en la aplicación de los controles  e incumplimiento de los controles establecidos en el manual de supervisión,  el presunto incumplimiento de los procedimientos administrativos, Procedimiento PC-AD-01 Gestión de Bienes, Procedimiento PC-GF-10 Registro de obligaciones, Procedimiento PC-GF-11 Elaborar órdenes de pago y Procedimiento PC-GF-10 Central de cuentas. Falta de aplicación de las directrices emanadas por los Órganos de Control  _x000a_"/>
    <s v="Generar  acciones de supervisión y control de los bienes recibidos y entregados, así como en la cancelación de los compromisos adquiridos"/>
    <x v="33"/>
    <s v="Manual de supervisión actualizado"/>
    <n v="1"/>
    <d v="2022-01-01T00:00:00"/>
    <x v="6"/>
    <n v="24"/>
    <s v="Dirección General-Subdirección Administrativa y Financiera-Gestión Contractual-Gestión Jurídica"/>
    <s v="CONTRATACION"/>
    <m/>
    <n v="0"/>
    <s v="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6"/>
  </r>
  <r>
    <s v="Hallazgo No. 02. Gestión contractual contratación directa urgencia manifiesta - contratos 188, 189 y 213 de 2020, con presunta incidencia disciplinaria._x000a__x000a_ _x000a_No se evidencia la descripción de criterios financieros, legales y económicos  en la justificación técnica, así como los  análisis de precios no poseen fecha de elaboración, ni firma. Se evidenciaron deficiencias en la supervisión de los contratos. No se está dando  cumpliendo  a los procedimientos administrativos, Procedimiento PC-AD-01 Gestión de Bienes, Procedimiento PC-GF-10 Registro de obligaciones, Procedimiento PC-GF-11 Elaborar órdenes de pago y Procedimiento PC-GF-10 Central de cuentas._x000a_"/>
    <s v="Deficiencias en la aplicación de los controles  e incumplimiento de los controles establecidos en el manual de supervisión,  el presunto incumplimiento de los procedimientos administrativos, Procedimiento PC-AD-01 Gestión de Bienes, Procedimiento PC-GF-10 Registro de obligaciones, Procedimiento PC-GF-11 Elaborar órdenes de pago y Procedimiento PC-GF-10 Central de cuentas. Falta de aplicación de las directrices emanadas por los Órganos de Control  _x000a_"/>
    <s v="Generar  acciones de supervisión y control de los bienes recibidos y entregados, así como en la cancelación de los compromisos adquiridos"/>
    <x v="34"/>
    <s v="Taller de socialización"/>
    <n v="2"/>
    <d v="2022-01-01T00:00:00"/>
    <x v="7"/>
    <n v="91"/>
    <s v="Dirección General-Subdirección Administrativa y Financiera-Gestión Contractual"/>
    <s v="CONTRATACION"/>
    <m/>
    <n v="0"/>
    <s v="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6"/>
  </r>
  <r>
    <s v="Hallazgo No. 02. Gestión contractual contratación directa urgencia manifiesta - contratos 188, 189 y 213 de 2020, con presunta incidencia disciplinaria._x000a__x000a_ _x000a_No se evidencia la descripción de criterios financieros, legales y económicos  en la justificación técnica, así como los  análisis de precios no poseen fecha de elaboración, ni firma. Se evidenciaron deficiencias en la supervisión de los contratos. No se está dando  cumpliendo  a los procedimientos administrativos, Procedimiento PC-AD-01 Gestión de Bienes, Procedimiento PC-GF-10 Registro de obligaciones, Procedimiento PC-GF-11 Elaborar órdenes de pago y Procedimiento PC-GF-10 Central de cuentas._x000a_"/>
    <s v="Deficiencias en la aplicación de los controles  e incumplimiento de los controles establecidos en el manual de supervisión,  el presunto incumplimiento de los procedimientos administrativos, Procedimiento PC-AD-01 Gestión de Bienes, Procedimiento PC-GF-10 Registro de obligaciones, Procedimiento PC-GF-11 Elaborar órdenes de pago y Procedimiento PC-GF-10 Central de cuentas. Falta de aplicación de las directrices emanadas por los Órganos de Control  _x000a_"/>
    <s v="Generar  acciones de supervisión y control de los bienes recibidos y entregados, así como en la cancelación de los compromisos adquiridos"/>
    <x v="35"/>
    <s v="Actualización del Procedimiento de Gestión de Bienes"/>
    <n v="1"/>
    <d v="2022-01-01T00:00:00"/>
    <x v="6"/>
    <n v="24"/>
    <s v="Dirección General-Subdirección Administrativa y Financiera-Gestión Administrativa"/>
    <s v="ALMACEN-ADMINISTRATIVA"/>
    <m/>
    <n v="0"/>
    <s v="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6"/>
  </r>
  <r>
    <s v="Hallazgo No. 02. Gestión contractual contratación directa urgencia manifiesta - contratos 188, 189 y 213 de 2020, con presunta incidencia disciplinaria._x000a__x000a_ _x000a_No se evidencia la descripción de criterios financieros, legales y económicos  en la justificación técnica, así como los  análisis de precios no poseen fecha de elaboración, ni firma. Se evidenciaron deficiencias en la supervisión de los contratos. No se está dando  cumpliendo  a los procedimientos administrativos, Procedimiento PC-AD-01 Gestión de Bienes, Procedimiento PC-GF-10 Registro de obligaciones, Procedimiento PC-GF-11 Elaborar órdenes de pago y Procedimiento PC-GF-10 Central de cuentas._x000a_"/>
    <s v="Deficiencias en la aplicación de los controles  e incumplimiento de los controles establecidos en el manual de supervisión,  el presunto incumplimiento de los procedimientos administrativos, Procedimiento PC-AD-01 Gestión de Bienes, Procedimiento PC-GF-10 Registro de obligaciones, Procedimiento PC-GF-11 Elaborar órdenes de pago y Procedimiento PC-GF-10 Central de cuentas. Falta de aplicación de las directrices emanadas por los Órganos de Control  _x000a_"/>
    <s v="Generar  acciones de supervisión y control de los bienes recibidos y entregados, así como en la cancelación de los compromisos adquiridos"/>
    <x v="36"/>
    <s v="Actualización de procedimientos"/>
    <n v="2"/>
    <d v="2022-01-01T00:00:00"/>
    <x v="6"/>
    <n v="24"/>
    <s v="Dirección General-Subdirección Administrativa y Financiera-Gestión Financiera"/>
    <s v="FINANCIERA"/>
    <m/>
    <n v="0"/>
    <s v="No se cargaron evidencias en el ONE DRIVE; por lo tanto, no se logró realizar el seguimiento por parte de la OCI._x000a__x000a_La acción de mejora hace referencia es a la actualización de los Procedimientos PC-GF-12 Registro de Obligaciones y PC-GF- Central de Cuentas y no a los formatos que hacen parte de estos procedimientos._x000a__x000a_De igual forma, se realizó la verificación en la carpeta del SIGE en el proceso de Gestión Financiera y se encuentran los procedimientos enunciados anteriormente con fecha de elaboración 01-01-2020 y 18-11-2020, es decir no están actualizados."/>
    <m/>
    <m/>
    <x v="8"/>
  </r>
  <r>
    <s v="Hallazgo No. 02. Gestión contractual contratación directa urgencia manifiesta - contratos 188, 189 y 213 de 2020, con presunta incidencia disciplinaria._x000a__x000a_ _x000a_No se evidencia la descripción de criterios financieros, legales y económicos  en la justificación técnica, así como los  análisis de precios no poseen fecha de elaboración, ni firma. Se evidenciaron deficiencias en la supervisión de los contratos. No se está dando  cumpliendo  a los procedimientos administrativos, Procedimiento PC-AD-01 Gestión de Bienes, Procedimiento PC-GF-10 Registro de obligaciones, Procedimiento PC-GF-11 Elaborar órdenes de pago y Procedimiento PC-GF-10 Central de cuentas._x000a_"/>
    <s v="Deficiencias en la aplicación de los controles  e incumplimiento de los controles establecidos en el manual de supervisión,  el presunto incumplimiento de los procedimientos administrativos, Procedimiento PC-AD-01 Gestión de Bienes, Procedimiento PC-GF-10 Registro de obligaciones, Procedimiento PC-GF-11 Elaborar órdenes de pago y Procedimiento PC-GF-10 Central de cuentas. Falta de aplicación de las directrices emanadas por los Órganos de Control  _x000a_"/>
    <s v="Generar  acciones de supervisión y control de los bienes recibidos y entregados, así como en la cancelación de los compromisos adquiridos"/>
    <x v="37"/>
    <s v="Taller de socialización"/>
    <n v="2"/>
    <d v="2022-01-01T00:00:00"/>
    <x v="7"/>
    <n v="91"/>
    <s v="Dirección General-Subdirección Administrativa y Financiera-Gestión Financiera"/>
    <s v="FINANCIERA"/>
    <m/>
    <n v="0"/>
    <s v="Durante el Primer trimestre de la vigencia 2022 no se realizó  el taller de socialización de los procedimientos actualizados del proceso de Gestión Financiera. Se tiene prevista a realizar en el mes de abril de 2022"/>
    <m/>
    <m/>
    <x v="8"/>
  </r>
  <r>
    <s v="Hallazgo No. 02. Gestión contractual contratación directa urgencia manifiesta - contratos 188, 189 y 213 de 2020, con presunta incidencia disciplinaria._x000a__x000a_ _x000a_No se evidencia la descripción de criterios financieros, legales y económicos  en la justificación técnica, así como los  análisis de precios no poseen fecha de elaboración, ni firma. Se evidenciaron deficiencias en la supervisión de los contratos. No se está dando  cumpliendo  a los procedimientos administrativos, Procedimiento PC-AD-01 Gestión de Bienes, Procedimiento PC-GF-10 Registro de obligaciones, Procedimiento PC-GF-11 Elaborar órdenes de pago y Procedimiento PC-GF-10 Central de cuentas._x000a_"/>
    <s v="Deficiencias en la aplicación de los controles  e incumplimiento de los controles establecidos en el manual de supervisión,  el presunto incumplimiento de los procedimientos administrativos, Procedimiento PC-AD-01 Gestión de Bienes, Procedimiento PC-GF-10 Registro de obligaciones, Procedimiento PC-GF-11 Elaborar órdenes de pago y Procedimiento PC-GF-10 Central de cuentas. Falta de aplicación de las directrices emanadas por los Órganos de Control  _x000a_"/>
    <s v="Generar  acciones de supervisión y control de los bienes recibidos y entregados, así como en la cancelación de los compromisos adquiridos"/>
    <x v="29"/>
    <s v="Acciones adelantadas"/>
    <s v="100%"/>
    <d v="2022-01-01T00:00:00"/>
    <x v="7"/>
    <n v="91"/>
    <s v="Dirección General-Subdirección Administrativa y Financiera-Asuntos disciplinarios"/>
    <s v="ASUNTOS DISCIPLINARIOS"/>
    <n v="0"/>
    <n v="0"/>
    <s v="Durante el primer trimestre de la vigencia 2022 no se adelantaron las acciones disciplinarias. Las mismas se realizarán a partir del segundo trimestre de 2022."/>
    <m/>
    <m/>
    <x v="8"/>
  </r>
  <r>
    <s v="Hallazgo No. 03. Aplicación de controles gestión contractual Contratos 147, 173 y 218 de 2020. Administrativo con presunta incidencia disciplinaria._x000a__x000a_Deficiencias en la aplicación de controles establecidos en la Entidad para realizar la gestión contractual de los Contratos 147, 173 y 218 de 2020, así como inconsistencias en la denominación del producto contratado, entregado por el contratista  y el recibido por el almacén."/>
    <s v="_x000a__x000a_Inaplicabilidad de controles establecidos en la Entidad mediante el Manual de Supervisión Contractual de la DNBC adoptado mediante Resolución 066 de 2016, procedimiento PC-GF-10 Registro de obligaciones versión 1, procedimiento PCGF-10 Central de cuentas versión 1."/>
    <s v="Implementar, y Aplicar acciones de supervisión y control de los bienes recibidos y  entregados"/>
    <x v="36"/>
    <s v="Actualización de procedimientos"/>
    <n v="2"/>
    <d v="2022-01-01T00:00:00"/>
    <x v="6"/>
    <n v="24"/>
    <s v="Dirección General-Subdirección Administrativa y Financiera-Gestión Financiera"/>
    <s v="FINANCIERA"/>
    <m/>
    <n v="0"/>
    <s v="No se cargaron evidencias en el ONE DRIVE; por lo tanto, no se logró realizar el seguimiento por parte de la OCI._x000a__x000a_La acción de mejora hace referencia es a la actualización de los Procedimientos PC-GF-12 Registro de Obligaciones y PC-GF- Central de Cuentas y no a los formatos que hacen parte de estos procedimientos._x000a__x000a_De igual forma, se realizó la verificación en la carpeta del SIGE en el proceso de Gestión Financiera y se encuentran los procedimientos enunciados anteriormente con fecha de elaboración 01-01-2020 y 18-11-2020, es decir no están actualizados."/>
    <m/>
    <m/>
    <x v="8"/>
  </r>
  <r>
    <s v="Hallazgo No. 03. Aplicación de controles gestión contractual Contratos 147, 173 y 218 de 2020. Administrativo con presunta incidencia disciplinaria._x000a__x000a_Deficiencias en la aplicación de controles establecidos en la Entidad para realizar la gestión contractual de los Contratos 147, 173 y 218 de 2020, así como inconsistencias en la denominación del producto contratado, entregado por el contratista  y el recibido por el almacén."/>
    <s v="_x000a__x000a_Inaplicabilidad de controles establecidos en la Entidad mediante el Manual de Supervisión Contractual de la DNBC adoptado mediante Resolución 066 de 2016, procedimiento PC-GF-10 Registro de obligaciones versión 1, procedimiento PCGF-10 Central de cuentas versión 1."/>
    <s v="Implementar, y Aplicar acciones de supervisión y control de los bienes recibidos y  entregados"/>
    <x v="38"/>
    <s v="Taller de socialización"/>
    <n v="2"/>
    <d v="2022-01-01T00:00:00"/>
    <x v="7"/>
    <n v="91"/>
    <s v="Dirección General-Subdirección Administrativa y Financiera-Gestión Financiera"/>
    <s v="FINANCIERA"/>
    <m/>
    <n v="0"/>
    <s v="Durante el Primer trimestre de la vigencia 2022 no se realizó  el taller de socialización de los procedimientos actualizados del proceso de Gestión Financiera. Se tiene prevista a realizar en el mes de abril de 2022"/>
    <m/>
    <m/>
    <x v="8"/>
  </r>
  <r>
    <s v="Hallazgo No. 03. Aplicación de controles gestión contractual Contratos 147, 173 y 218 de 2020. Administrativo con presunta incidencia disciplinaria._x000a__x000a_Deficiencias en la aplicación de controles establecidos en la Entidad para realizar la gestión contractual de los Contratos 147, 173 y 218 de 2020, así como inconsistencias en la denominación del producto contratado, entregado por el contratista  y el recibido por el almacén."/>
    <s v="_x000a__x000a_Inaplicabilidad de controles establecidos en la Entidad mediante el Manual de Supervisión Contractual de la DNBC adoptado mediante Resolución 066 de 2016, procedimiento PC-GF-10 Registro de obligaciones versión 1, procedimiento PCGF-10 Central de cuentas versión 1."/>
    <s v="Implementar, y Aplicar acciones de supervisión y control de los bienes recibidos y  entregados"/>
    <x v="39"/>
    <s v="Manual de supervisión actualizado"/>
    <n v="1"/>
    <d v="2022-01-01T00:00:00"/>
    <x v="6"/>
    <n v="24"/>
    <s v="Dirección General-Subdirección Administrativa y Financiera-Gestión Contractual-Gestión Jurídica"/>
    <s v="CONTRATACION"/>
    <m/>
    <n v="0"/>
    <s v="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6"/>
  </r>
  <r>
    <s v="Hallazgo No. 03. Aplicación de controles gestión contractual Contratos 147, 173 y 218 de 2020. Administrativo con presunta incidencia disciplinaria._x000a__x000a_Deficiencias en la aplicación de controles establecidos en la Entidad para realizar la gestión contractual de los Contratos 147, 173 y 218 de 2020, así como inconsistencias en la denominación del producto contratado, entregado por el contratista  y el recibido por el almacén."/>
    <s v="_x000a__x000a_Inaplicabilidad de controles establecidos en la Entidad mediante el Manual de Supervisión Contractual de la DNBC adoptado mediante Resolución 066 de 2016, procedimiento PC-GF-10 Registro de obligaciones versión 1, procedimiento PCGF-10 Central de cuentas versión 1."/>
    <s v="Implementar, y Aplicar acciones de supervisión y control de los bienes recibidos y  entregados"/>
    <x v="34"/>
    <s v="Taller de socialización"/>
    <n v="2"/>
    <d v="2022-01-01T00:00:00"/>
    <x v="7"/>
    <n v="91"/>
    <s v="Dirección General-Subdirección Administrativa y Financiera-Gestión Contractual"/>
    <s v="CONTRATACION"/>
    <m/>
    <n v="0"/>
    <s v="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6"/>
  </r>
  <r>
    <s v="Hallazgo No. 03. Aplicación de controles gestión contractual Contratos 147, 173 y 218 de 2020. Administrativo con presunta incidencia disciplinaria._x000a__x000a_Deficiencias en la aplicación de controles establecidos en la Entidad para realizar la gestión contractual de los Contratos 147, 173 y 218 de 2020, así como inconsistencias en la denominación del producto contratado, entregado por el contratista  y el recibido por el almacén."/>
    <s v="_x000a__x000a_Inaplicabilidad de controles establecidos en la Entidad mediante el Manual de Supervisión Contractual de la DNBC adoptado mediante Resolución 066 de 2016, procedimiento PC-GF-10 Registro de obligaciones versión 1, procedimiento PCGF-10 Central de cuentas versión 1."/>
    <s v="Implementar, y Aplicar acciones de supervisión y control de los bienes recibidos y  entregados"/>
    <x v="25"/>
    <s v="Implementación del Sistema del Módulo de inventarios y Activos"/>
    <s v="100%"/>
    <d v="2022-01-01T00:00:00"/>
    <x v="7"/>
    <n v="91"/>
    <s v="Dirección General-Subdirección Estratégica y de Coordinación Bomberil-Subdirección Administrativa y Financiera"/>
    <s v="ALMACEN-ADMINISTRATIVA"/>
    <m/>
    <n v="0"/>
    <s v="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6"/>
  </r>
  <r>
    <s v="Hallazgo No. 03. Aplicación de controles gestión contractual Contratos 147, 173 y 218 de 2020. Administrativo con presunta incidencia disciplinaria._x000a__x000a_Deficiencias en la aplicación de controles establecidos en la Entidad para realizar la gestión contractual de los Contratos 147, 173 y 218 de 2020, así como inconsistencias en la denominación del producto contratado, entregado por el contratista  y el recibido por el almacén."/>
    <s v="_x000a__x000a_Inaplicabilidad de controles establecidos en la Entidad mediante el Manual de Supervisión Contractual de la DNBC adoptado mediante Resolución 066 de 2016, procedimiento PC-GF-10 Registro de obligaciones versión 1, procedimiento PCGF-10 Central de cuentas versión 1."/>
    <s v="Implementar, y Aplicar acciones de supervisión y control de los bienes recibidos y  entregados"/>
    <x v="40"/>
    <s v="Informes de supervisión con especificaciones"/>
    <s v="100%"/>
    <d v="2022-01-01T00:00:00"/>
    <x v="7"/>
    <n v="91"/>
    <s v="Dirección General-Subdirección Estratégica y de Coordinación Bomberil-Subdirección Administrativa y Financiera"/>
    <s v="SUPERVISORES"/>
    <m/>
    <n v="0"/>
    <s v="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6"/>
  </r>
  <r>
    <s v="Hallazgo No. 03. Aplicación de controles gestión contractual Contratos 147, 173 y 218 de 2020. Administrativo con presunta incidencia disciplinaria._x000a__x000a_Deficiencias en la aplicación de controles establecidos en la Entidad para realizar la gestión contractual de los Contratos 147, 173 y 218 de 2020, así como inconsistencias en la denominación del producto contratado, entregado por el contratista  y el recibido por el almacén."/>
    <s v="_x000a__x000a_Inaplicabilidad de controles establecidos en la Entidad mediante el Manual de Supervisión Contractual de la DNBC adoptado mediante Resolución 066 de 2016, procedimiento PC-GF-10 Registro de obligaciones versión 1, procedimiento PCGF-10 Central de cuentas versión 1."/>
    <s v="Implementar, y Aplicar acciones de supervisión y control de los bienes recibidos y  entregados"/>
    <x v="29"/>
    <s v="Acciones adelantadas"/>
    <s v="100%"/>
    <d v="2022-01-01T00:00:00"/>
    <x v="7"/>
    <n v="91"/>
    <s v="Dirección General-Subdirección Administrativa y Financiera-Asuntos disciplinarios"/>
    <s v="ASUNTOS DISCIPLINARIOS"/>
    <n v="0"/>
    <n v="0"/>
    <s v="Durante el primer trimestre de la vigencia 2022 no se adelantaron las acciones disciplinarias. Las mismas se realizarán a partir del segundo trimestre de 2022."/>
    <m/>
    <m/>
    <x v="8"/>
  </r>
  <r>
    <s v="Hallazgo No. 04. Supervisión de los Contratos 147 y 173 de 2020. Administrativo con presunta incidencia disciplinaria._x000a__x000a_Aunque el Supervisor emite los respectivos informes de actividades, no se evidencia que se realizara el seguimiento y verificación a las obligaciones específicas 5, 6, 7 y 8 que tenía el contratista en virtud del contrato suscrito, incluyendo la verificación de los certificados de conducción y los demás correspondientes a la actividad a ejecutar de los conductores de los vehículos tipo carro tanque, y verificación del Seguro Obligatorio Contra Accidentes de Tránsito y Póliza de Seguro Todo Riesgo vigentes de los vehículos designados_x000a__x000a_"/>
    <s v="_x000a__x000a_Deficiencias en la realización de actividades de supervisión de los Contratos 147 y 173 de 2020. "/>
    <s v="Actualización del Manual de Supervisión con base en la normatividad aplicable así como los procedimientos establecidos por la DNBC."/>
    <x v="36"/>
    <s v="Actualización de procedimientos"/>
    <n v="2"/>
    <d v="2022-01-01T00:00:00"/>
    <x v="6"/>
    <n v="24"/>
    <s v="Dirección General-Subdirección Administrativa y Financiera-Gestión Financiera"/>
    <s v="FINANCIERA"/>
    <m/>
    <n v="0"/>
    <s v="No se cargaron evidencias en el ONE DRIVE; por lo tanto, no se logró realizar el seguimiento por parte de la OCI._x000a__x000a_La acción de mejora hace referencia es a la actualización de los Procedimientos PC-GF-12 Registro de Obligaciones y PC-GF- Central de Cuentas y no a los formatos que hacen parte de estos procedimientos._x000a__x000a_De igual forma, se realizó la verificación en la carpeta del SIGE en el proceso de Gestión Financiera y se encuentran los procedimientos enunciados anteriormente con fecha de elaboración 01-01-2020 y 18-11-2020, es decir no están actualizados."/>
    <m/>
    <m/>
    <x v="8"/>
  </r>
  <r>
    <s v="Hallazgo No. 04. Supervisión de los Contratos 147 y 173 de 2020. Administrativo con presunta incidencia disciplinaria._x000a__x000a_Aunque el Supervisor emite los respectivos informes de actividades, no se evidencia que se realizara el seguimiento y verificación a las obligaciones específicas 5, 6, 7 y 8 que tenía el contratista en virtud del contrato suscrito, incluyendo la verificación de los certificados de conducción y los demás correspondientes a la actividad a ejecutar de los conductores de los vehículos tipo carro tanque, y verificación del Seguro Obligatorio Contra Accidentes de Tránsito y Póliza de Seguro Todo Riesgo vigentes de los vehículos designados_x000a__x000a_"/>
    <s v="_x000a__x000a_Deficiencias en la realización de actividades de supervisión de los Contratos 147 y 173 de 2020. "/>
    <s v="Actualización del Manual de Supervisión con base en la normatividad aplicable así como los procedimientos establecidos por la DNBC."/>
    <x v="38"/>
    <s v="Taller de socialización"/>
    <n v="2"/>
    <d v="2022-01-01T00:00:00"/>
    <x v="7"/>
    <n v="91"/>
    <s v="Dirección General-Subdirección Administrativa y Financiera-Gestión Financiera"/>
    <m/>
    <m/>
    <n v="0"/>
    <s v="Durante el Primer trimestre de la vigencia 2022 no se realizó  el taller de socialización de los procedimientos actualizados del proceso de Gestión Financiera. Se tiene prevista a realizar en el mes de abril de 2022"/>
    <m/>
    <m/>
    <x v="8"/>
  </r>
  <r>
    <s v="Hallazgo No. 04. Supervisión de los Contratos 147 y 173 de 2020. Administrativo con presunta incidencia disciplinaria._x000a__x000a_Aunque el Supervisor emite los respectivos informes de actividades, no se evidencia que se realizara el seguimiento y verificación a las obligaciones específicas 5, 6, 7 y 8 que tenía el contratista en virtud del contrato suscrito, incluyendo la verificación de los certificados de conducción y los demás correspondientes a la actividad a ejecutar de los conductores de los vehículos tipo carro tanque, y verificación del Seguro Obligatorio Contra Accidentes de Tránsito y Póliza de Seguro Todo Riesgo vigentes de los vehículos designados_x000a__x000a_"/>
    <s v="_x000a__x000a_Deficiencias en la realización de actividades de supervisión de los Contratos 147 y 173 de 2020. "/>
    <s v="Actualización del Manual de Supervisión con base en la normatividad aplicable así como los procedimientos establecidos por la DNBC."/>
    <x v="41"/>
    <s v="Manual de supervisión actualizado"/>
    <n v="1"/>
    <d v="2022-01-01T00:00:00"/>
    <x v="6"/>
    <n v="24"/>
    <s v="Dirección General-Subdirección Administrativa y Financiera-Gestión Contractual-Gestión Jurídica"/>
    <s v="CONTRATACION"/>
    <m/>
    <n v="0"/>
    <s v="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6"/>
  </r>
  <r>
    <s v="Hallazgo No. 04. Supervisión de los Contratos 147 y 173 de 2020. Administrativo con presunta incidencia disciplinaria._x000a__x000a_Aunque el Supervisor emite los respectivos informes de actividades, no se evidencia que se realizara el seguimiento y verificación a las obligaciones específicas 5, 6, 7 y 8 que tenía el contratista en virtud del contrato suscrito, incluyendo la verificación de los certificados de conducción y los demás correspondientes a la actividad a ejecutar de los conductores de los vehículos tipo carro tanque, y verificación del Seguro Obligatorio Contra Accidentes de Tránsito y Póliza de Seguro Todo Riesgo vigentes de los vehículos designados_x000a__x000a_"/>
    <s v="_x000a__x000a_Deficiencias en la realización de actividades de supervisión de los Contratos 147 y 173 de 2020. "/>
    <s v="Actualización del Manual de Supervisión con base en la normatividad aplicable así como los procedimientos establecidos por la DNBC."/>
    <x v="42"/>
    <s v="Taller de socialización"/>
    <n v="2"/>
    <d v="2022-01-01T00:00:00"/>
    <x v="7"/>
    <n v="91"/>
    <s v="Dirección General-Subdirección Administrativa y Financiera-Gestión Contractual"/>
    <s v="CONTRATACION"/>
    <m/>
    <n v="0"/>
    <s v="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6"/>
  </r>
  <r>
    <s v="Hallazgo No. 04. Supervisión de los Contratos 147 y 173 de 2020. Administrativo con presunta incidencia disciplinaria._x000a__x000a_Aunque el Supervisor emite los respectivos informes de actividades, no se evidencia que se realizara el seguimiento y verificación a las obligaciones específicas 5, 6, 7 y 8 que tenía el contratista en virtud del contrato suscrito, incluyendo la verificación de los certificados de conducción y los demás correspondientes a la actividad a ejecutar de los conductores de los vehículos tipo carro tanque, y verificación del Seguro Obligatorio Contra Accidentes de Tránsito y Póliza de Seguro Todo Riesgo vigentes de los vehículos designados_x000a__x000a_"/>
    <s v="_x000a__x000a_Deficiencias en la realización de actividades de supervisión de los Contratos 147 y 173 de 2020. "/>
    <s v="Actualización del Manual de Supervisión con base en la normatividad aplicable así como los procedimientos establecidos por la DNBC."/>
    <x v="29"/>
    <s v="Acciones adelantadas"/>
    <s v="100%"/>
    <d v="2022-01-01T00:00:00"/>
    <x v="7"/>
    <n v="91"/>
    <s v="Dirección General-Subdirección Administrativa y Financiera-Asuntos disciplinarios"/>
    <s v="ASUNTOS DISCIPLINARIOS"/>
    <n v="0"/>
    <n v="0"/>
    <s v="Durante el primer trimestre de la vigencia 2022 no se adelantaron las acciones disciplinarias. Las mismas se realizarán a partir del segundo trimestre de 2022."/>
    <m/>
    <m/>
    <x v="8"/>
  </r>
  <r>
    <s v="Hallazgo No. 05.  Contratos 174 y 219 de 2020. Administrativo._x000a__x000a_Deficiencias en la aplicación de controles en la gestión administrativa en ocasión de la urgencia manifiesta Contratos 174 y 219 de 2020 en cuanto a la falta de firmas, diferencias de fechas y números en documentos y diferencias frente a las cantidades compradas y distribuidas."/>
    <s v="_x000a__x000a_Debilidad en la aplicación de los controles en lo relacionado con los procedimientos PC-GF-10 Registro de obligaciones, Procedimiento PC-GF-10 Central de cuentas, Procedimiento PC-AD-01 Gestión de Bienes, en algunas cláusulas del contrato 219 de 2020 y el Manual de Supervisión Contractual de la DNBC adoptado mediante Resolución 066 de 2016 y en los sistemas de información. "/>
    <s v="Implementación de acciones de control en lo relacionado con los bienes adquiridos y distribuidos."/>
    <x v="43"/>
    <s v="Actualización de procedimientos"/>
    <n v="2"/>
    <d v="2022-01-01T00:00:00"/>
    <x v="6"/>
    <n v="24"/>
    <s v="Dirección General-Subdirección Administrativa y Financiera-Gestión Financiera"/>
    <s v="FINANCIERA"/>
    <m/>
    <n v="0"/>
    <s v="No se cargaron evidencias en el ONE DRIVE; por lo tanto, no se logró realizar el seguimiento por parte de la OCI._x000a__x000a_La acción de mejora hace referencia es a la actualización de los Procedimientos PC-GF-12 Registro de Obligaciones y PC-GF- Central de Cuentas y no a los formatos que hacen parte de estos procedimientos._x000a__x000a_De igual forma, se realizó la verificación en la carpeta del SIGE en el proceso de Gestión Financiera y se encuentran los procedimientos enunciados anteriormente con fecha de elaboración 01-01-2020 y 18-11-2020, es decir no están actualizados."/>
    <m/>
    <m/>
    <x v="8"/>
  </r>
  <r>
    <s v="Hallazgo No. 05.  Contratos 174 y 219 de 2020. Administrativo._x000a__x000a_Deficiencias en la aplicación de controles en la gestión administrativa en ocasión de la urgencia manifiesta Contratos 174 y 219 de 2020 en cuanto a la falta de firmas, diferencias de fechas y números en documentos y diferencias frente a las cantidades compradas y distribuidas."/>
    <s v="_x000a__x000a_Debilidad en la aplicación de los controles en lo relacionado con los procedimientos PC-GF-10 Registro de obligaciones, Procedimiento PC-GF-10 Central de cuentas, Procedimiento PC-AD-01 Gestión de Bienes, en algunas cláusulas del contrato 219 de 2020 y el Manual de Supervisión Contractual de la DNBC adoptado mediante Resolución 066 de 2016 y en los sistemas de información. "/>
    <s v="Implementación de acciones de control en lo relacionado con los bienes adquiridos y distribuidos."/>
    <x v="38"/>
    <s v="Taller de socialización"/>
    <n v="2"/>
    <d v="2022-01-01T00:00:00"/>
    <x v="7"/>
    <n v="91"/>
    <s v="Dirección General-Subdirección Administrativa y Financiera-Gestión Financiera"/>
    <s v="FINANCIERA"/>
    <m/>
    <n v="0"/>
    <s v="Durante el Primer trimestre de la vigencia 2022 no se realizó  el taller de socialización de los procedimientos actualizados del proceso de Gestión Financiera. Se tiene prevista a realizar en el mes de abril de 2022"/>
    <m/>
    <m/>
    <x v="8"/>
  </r>
  <r>
    <s v="Hallazgo No. 05.  Contratos 174 y 219 de 2020. Administrativo._x000a__x000a_Deficiencias en la aplicación de controles en la gestión administrativa en ocasión de la urgencia manifiesta Contratos 174 y 219 de 2020 en cuanto a la falta de firmas, diferencias de fechas y números en documentos y diferencias frente a las cantidades compradas y distribuidas."/>
    <s v="_x000a__x000a_Debilidad en la aplicación de los controles en lo relacionado con los procedimientos PC-GF-10 Registro de obligaciones, Procedimiento PC-GF-10 Central de cuentas, Procedimiento PC-AD-01 Gestión de Bienes, en algunas cláusulas del contrato 219 de 2020 y el Manual de Supervisión Contractual de la DNBC adoptado mediante Resolución 066 de 2016 y en los sistemas de información. "/>
    <s v="Implementación de acciones de control en lo relacionado con los bienes adquiridos y distribuidos."/>
    <x v="44"/>
    <s v="Documentos elaborados"/>
    <n v="1"/>
    <d v="2022-01-01T00:00:00"/>
    <x v="7"/>
    <n v="91"/>
    <s v="Dirección General-Subdirección Estratégica y de Coordinación Bomberil-Subdirección Administrativa y Financiera-Gestión Contractual"/>
    <s v="CONTRATACION"/>
    <m/>
    <n v="0"/>
    <s v="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6"/>
  </r>
  <r>
    <s v="Hallazgo No. 05.  Contratos 174 y 219 de 2020. Administrativo._x000a__x000a_Deficiencias en la aplicación de controles en la gestión administrativa en ocasión de la urgencia manifiesta Contratos 174 y 219 de 2020 en cuanto a la falta de firmas, diferencias de fechas y números en documentos y diferencias frente a las cantidades compradas y distribuidas."/>
    <s v="_x000a__x000a_Debilidad en la aplicación de los controles en lo relacionado con los procedimientos PC-GF-10 Registro de obligaciones, Procedimiento PC-GF-10 Central de cuentas, Procedimiento PC-AD-01 Gestión de Bienes, en algunas cláusulas del contrato 219 de 2020 y el Manual de Supervisión Contractual de la DNBC adoptado mediante Resolución 066 de 2016 y en los sistemas de información. "/>
    <s v="Implementación de acciones de control en lo relacionado con los bienes adquiridos y distribuidos."/>
    <x v="45"/>
    <s v="Manual de contratación actualizado"/>
    <n v="1"/>
    <d v="2022-01-01T00:00:00"/>
    <x v="6"/>
    <n v="24"/>
    <s v="Dirección General-Subdirección Administrativa y Financiera-Gestión Contractual-Gestión Jurídica"/>
    <s v="CONTRATACION"/>
    <m/>
    <n v="0"/>
    <s v="Se cargó en el ONE DRIVE el Bosquejo del Manual  de Contratación Administrativo Especial Dirección Nacional de Bomberos, pero en el mismo no se incluye la acción generada en el Plan de Mejoramiento  que indica que los formatos, procedimientos y demás documentos que hacen parte del mismo, incluyen el nombre de quien elaboró, quien aprobó la fecha y la firma._x000a__x000a_De igual forma, el avance de la ejecución y las actividades ejecutadas por parte del responsable no fue diligenciada en la matriz remitida por el proceso de Mejora Continua."/>
    <m/>
    <m/>
    <x v="6"/>
  </r>
  <r>
    <s v="Hallazgo No. 05.  Contratos 174 y 219 de 2020. Administrativo._x000a__x000a_Deficiencias en la aplicación de controles en la gestión administrativa en ocasión de la urgencia manifiesta Contratos 174 y 219 de 2020 en cuanto a la falta de firmas, diferencias de fechas y números en documentos y diferencias frente a las cantidades compradas y distribuidas."/>
    <s v="_x000a__x000a_Debilidad en la aplicación de los controles en lo relacionado con los procedimientos PC-GF-10 Registro de obligaciones, Procedimiento PC-GF-10 Central de cuentas, Procedimiento PC-AD-01 Gestión de Bienes, en algunas cláusulas del contrato 219 de 2020 y el Manual de Supervisión Contractual de la DNBC adoptado mediante Resolución 066 de 2016 y en los sistemas de información. "/>
    <s v="Implementación de acciones de control en lo relacionado con los bienes adquiridos y distribuidos."/>
    <x v="46"/>
    <s v="Manual de supervisión actualizado"/>
    <n v="1"/>
    <d v="2022-01-01T00:00:00"/>
    <x v="6"/>
    <n v="24"/>
    <s v="Dirección General-Subdirección Administrativa y Financiera-Gestión Contractual-Gestión Jurídica"/>
    <s v="CONTRATACION"/>
    <m/>
    <n v="0"/>
    <s v="Se cargó en el ONE DRIVE el Bosquejo del Manual  de Contratación Administrativo Especial Dirección Nacional de Bomberos, pero en el mismo no se incluye la acción generada en el Plan de Mejoramiento  que indica que los formatos, procedimientos y demás documentos que hacen parte del mismo, incluyen el nombre de quien elaboró, quien aprobó la fecha y la firma._x000a__x000a_De igual forma, el avance de la ejecución y las actividades ejecutadas por parte del responsable no fue diligenciada en la matriz remitida por el proceso de Mejora Continua."/>
    <m/>
    <m/>
    <x v="6"/>
  </r>
  <r>
    <s v="Hallazgo No. 05.  Contratos 174 y 219 de 2020. Administrativo._x000a__x000a_Deficiencias en la aplicación de controles en la gestión administrativa en ocasión de la urgencia manifiesta Contratos 174 y 219 de 2020 en cuanto a la falta de firmas, diferencias de fechas y números en documentos y diferencias frente a las cantidades compradas y distribuidas."/>
    <s v="_x000a__x000a_Debilidad en la aplicación de los controles en lo relacionado con los procedimientos PC-GF-10 Registro de obligaciones, Procedimiento PC-GF-10 Central de cuentas, Procedimiento PC-AD-01 Gestión de Bienes, en algunas cláusulas del contrato 219 de 2020 y el Manual de Supervisión Contractual de la DNBC adoptado mediante Resolución 066 de 2016 y en los sistemas de información. "/>
    <s v="Implementación de acciones de control en lo relacionado con los bienes adquiridos y distribuidos."/>
    <x v="34"/>
    <s v="Taller de socialización"/>
    <n v="2"/>
    <d v="2022-01-01T00:00:00"/>
    <x v="7"/>
    <n v="91"/>
    <s v="Dirección General-Subdirección Administrativa y Financiera-Gestión Contractual"/>
    <s v="CONTRATACION"/>
    <m/>
    <n v="0"/>
    <s v="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6"/>
  </r>
  <r>
    <s v="Hallazgo No. 05.  Contratos 174 y 219 de 2020. Administrativo._x000a__x000a_Deficiencias en la aplicación de controles en la gestión administrativa en ocasión de la urgencia manifiesta Contratos 174 y 219 de 2020 en cuanto a la falta de firmas, diferencias de fechas y números en documentos y diferencias frente a las cantidades compradas y distribuidas."/>
    <s v="_x000a__x000a_Debilidad en la aplicación de los controles en lo relacionado con los procedimientos PC-GF-10 Registro de obligaciones, Procedimiento PC-GF-10 Central de cuentas, Procedimiento PC-AD-01 Gestión de Bienes, en algunas cláusulas del contrato 219 de 2020 y el Manual de Supervisión Contractual de la DNBC adoptado mediante Resolución 066 de 2016 y en los sistemas de información. "/>
    <s v="Implementación de acciones de control en lo relacionado con los bienes adquiridos y distribuidos."/>
    <x v="25"/>
    <s v="Implementación del Sistema del Módulo de inventarios y Activos"/>
    <s v="100%"/>
    <d v="2022-01-01T00:00:00"/>
    <x v="7"/>
    <n v="91"/>
    <s v="Dirección General-Subdirección Estratégica y de Coordinación Bomberil-Subdirección Administrativa y Financiera"/>
    <s v="ALMACEN-ADMINISTRATIVA"/>
    <m/>
    <n v="0"/>
    <s v="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6"/>
  </r>
  <r>
    <s v="Hallazgo No. 06. Aplicación de controles gestión contractual Contratos 217, 219, 228 y 229 de 2020. Administrativa con presunta incidencia disciplinaria_x000a__x000a_Riesgo de adjudicación de contratos con propuestas menos favorables para la entidad, con lo cual presuntamente se vulneró el principio de Responsabilidad, Transparencia, Eficacia, Igualdad; los criterios establecidos entre las partes en los Contratos 217, 219, 228 y 229 del 2020 así como también el Manual de contratación, la Directiva 16 de 2020 de 22 de abril de 2020 de la Procuraduría General de la Nación, y los lineamientos impartidos en la Guía para el ejercicio de las funciones de supervisión e interventoría de los contratos suscritos por las Entidades Estatales G-EFSICE-02 de Colombia Compra Eficiente."/>
    <s v="Debilidades por parte de la DNBC en el análisis técnico, financiero y económico que dio origen a los Contratos 217, 219, 228 y 229 de 2020. Falta de aplicación de las directrices emanadas por los Órganos de Control."/>
    <s v="Actualización de Manuales, Procedimientos, formatos y demás documentos que hagan parte de la Adquisición ed bienes y servicios."/>
    <x v="30"/>
    <s v="Directrices Órganos de Control"/>
    <n v="1"/>
    <d v="2022-01-01T00:00:00"/>
    <x v="7"/>
    <n v="91"/>
    <s v="Dirección General-Subdirección Estratégica y de Coordinación Bomberil-Subdirección Administrativa y Financiera-Gestión Contractual"/>
    <s v="CONTRATACION"/>
    <m/>
    <n v="0"/>
    <s v="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6"/>
  </r>
  <r>
    <s v="Hallazgo No. 06. Aplicación de controles gestión contractual Contratos 217, 219, 228 y 229 de 2020. Administrativa con presunta incidencia disciplinaria_x000a__x000a_Riesgo de adjudicación de contratos con propuestas menos favorables para la entidad, con lo cual presuntamente se vulneró el principio de Responsabilidad, Transparencia, Eficacia, Igualdad; los criterios establecidos entre las partes en los Contratos 217, 219, 228 y 229 del 2020 así como también el Manual de contratación, la Directiva 16 de 2020 de 22 de abril de 2020 de la Procuraduría General de la Nación, y los lineamientos impartidos en la Guía para el ejercicio de las funciones de supervisión e interventoría de los contratos suscritos por las Entidades Estatales G-EFSICE-02 de Colombia Compra Eficiente."/>
    <s v="Debilidades por parte de la DNBC en el análisis técnico, financiero y económico que dio origen a los Contratos 217, 219, 228 y 229 de 2020. Falta de aplicación de las directrices emanadas por los Órganos de Control."/>
    <s v="Actualización de Manuales, Procedimientos, formatos y demás documentos que hagan parte de la Adquisición ed bienes y servicios."/>
    <x v="47"/>
    <s v="Manual de contratación actualizado"/>
    <n v="1"/>
    <d v="2022-01-01T00:00:00"/>
    <x v="6"/>
    <n v="24"/>
    <s v="Dirección General-Subdirección Administrativa y Financiera-Gestión Contractual"/>
    <s v="CONTRATACION"/>
    <m/>
    <n v="0"/>
    <s v="Se cargó en el ONE DRIVE el Bosquejo del Manual  de Contratación Administrativo Especial Dirección Nacional de Bomberos, pero en el mismo no se incluye la acción generada en el Plan de Mejoramiento que establezca  un capitulo especial de Urgencia Manifiesta que indique acatar  la normatividad  de las directrices impartidas por los órganos de control y vigilancia._x000a__x000a_Asimismo, este no establece  los lineamientos generales con relación a la generación de los estudios de mercado y análisis del sector._x000a__x000a_De igual forma, el avance de la ejecución y las actividades ejecutadas por parte del responsable no fue diligenciada en la matriz remitida por el proceso de Mejora Continua."/>
    <m/>
    <m/>
    <x v="6"/>
  </r>
  <r>
    <s v="Hallazgo No. 06. Aplicación de controles gestión contractual Contratos 217, 219, 228 y 229 de 2020. Administrativa con presunta incidencia disciplinaria_x000a__x000a_Riesgo de adjudicación de contratos con propuestas menos favorables para la entidad, con lo cual presuntamente se vulneró el principio de Responsabilidad, Transparencia, Eficacia, Igualdad; los criterios establecidos entre las partes en los Contratos 217, 219, 228 y 229 del 2020 así como también el Manual de contratación, la Directiva 16 de 2020 de 22 de abril de 2020 de la Procuraduría General de la Nación, y los lineamientos impartidos en la Guía para el ejercicio de las funciones de supervisión e interventoría de los contratos suscritos por las Entidades Estatales G-EFSICE-02 de Colombia Compra Eficiente."/>
    <s v="Debilidades por parte de la DNBC en el análisis técnico, financiero y económico que dio origen a los Contratos 217, 219, 228 y 229 de 2020. Falta de aplicación de las directrices emanadas por los Órganos de Control."/>
    <s v="Actualización de Manuales, Procedimientos, formatos y demás documentos que hagan parte de la Adquisición ed bienes y servicios."/>
    <x v="48"/>
    <s v="Taller de socialización"/>
    <n v="2"/>
    <d v="2022-01-01T00:00:00"/>
    <x v="7"/>
    <n v="91"/>
    <s v="Dirección General-Subdirección Administrativa y Financiera-Gestión Contractual"/>
    <s v="CONTRATACION"/>
    <m/>
    <n v="0"/>
    <s v="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6"/>
  </r>
  <r>
    <s v="Hallazgo No. 06. Aplicación de controles gestión contractual Contratos 217, 219, 228 y 229 de 2020. Administrativa con presunta incidencia disciplinaria_x000a__x000a_Riesgo de adjudicación de contratos con propuestas menos favorables para la entidad, con lo cual presuntamente se vulneró el principio de Responsabilidad, Transparencia, Eficacia, Igualdad; los criterios establecidos entre las partes en los Contratos 217, 219, 228 y 229 del 2020 así como también el Manual de contratación, la Directiva 16 de 2020 de 22 de abril de 2020 de la Procuraduría General de la Nación, y los lineamientos impartidos en la Guía para el ejercicio de las funciones de supervisión e interventoría de los contratos suscritos por las Entidades Estatales G-EFSICE-02 de Colombia Compra Eficiente."/>
    <s v="Debilidades por parte de la DNBC en el análisis técnico, financiero y económico que dio origen a los Contratos 217, 219, 228 y 229 de 2020. Falta de aplicación de las directrices emanadas por los Órganos de Control."/>
    <s v="Actualización de Manuales, Procedimientos, formatos y demás documentos que hagan parte de la Adquisición ed bienes y servicios."/>
    <x v="29"/>
    <s v="Acciones adelantadas"/>
    <s v="100%"/>
    <d v="2022-01-01T00:00:00"/>
    <x v="7"/>
    <n v="91"/>
    <s v="Dirección General-Subdirección Administrativa y Financiera-Asuntos disciplinarios"/>
    <s v="ASUNTOS DISCIPLINARIOS"/>
    <n v="0"/>
    <n v="0"/>
    <s v="Durante el primer trimestre de la vigencia 2022 no se adelantaron las acciones disciplinarias. Las mismas se realizarán a partir del segundo trimestre de 2022."/>
    <m/>
    <m/>
    <x v="8"/>
  </r>
  <r>
    <s v="Hallazgo No. 07. Hallazgo 07. Liquidación de los Contratos 174,188, 189, 213, 217, 219, 228, 229, 173 y 218 de 2020. Administrativo._x000a__x000a_Los Contratos 174,188, 189, 213, 217, 219, 228, 229, 173 y 218 de 2020, no se liquidaron conforme a lo pactado en los contratos ni al Manual de Contratación"/>
    <s v="_x000a_Debilidad en la aplicación de controles en la gestión contractual con ocasión a la etapa pos contractual de los Contratos 174,188, 189, 213, 217, 219, 228, 229, 173 y 218 de 2020, toda vez que la liquidación no se dio conforme lo pactado en los contratos."/>
    <s v="Aplicación de controles en el proceso de Gestión Contractual."/>
    <x v="49"/>
    <s v="Minuta contractual actualizada"/>
    <n v="1"/>
    <d v="2022-01-01T00:00:00"/>
    <x v="5"/>
    <n v="12"/>
    <s v="Dirección General-Subdirección Administrativa y Financiera-Gestión Contractual"/>
    <s v="CONTRATACION"/>
    <m/>
    <n v="0"/>
    <s v="La acción de mejora finalizó el 31 de marzo de 2022._x000a__x000a__x000a_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3"/>
  </r>
  <r>
    <s v="Hallazgo No. 07. Hallazgo 07. Liquidación de los Contratos 174,188, 189, 213, 217, 219, 228, 229, 173 y 218 de 2020. Administrativo._x000a__x000a_Los Contratos 174,188, 189, 213, 217, 219, 228, 229, 173 y 218 de 2020, no se liquidaron conforme a lo pactado en los contratos ni al Manual de Contratación"/>
    <s v="_x000a_Debilidad en la aplicación de controles en la gestión contractual con ocasión a la etapa pos contractual de los Contratos 174,188, 189, 213, 217, 219, 228, 229, 173 y 218 de 2020, toda vez que la liquidación no se dio conforme lo pactado en los contratos."/>
    <s v="Aplicación de controles en el proceso de Gestión Contractual."/>
    <x v="50"/>
    <s v="Manual de contratación actualizado"/>
    <n v="1"/>
    <d v="2022-01-01T00:00:00"/>
    <x v="6"/>
    <n v="24"/>
    <s v="Dirección General-Subdirección Administrativa y Financiera-Gestión Contractual"/>
    <s v="CONTRATACION"/>
    <m/>
    <n v="0"/>
    <s v="Se cargó en el ONE DRIVE el Bosquejo del Manual  de Contratación Administrativo Especial Dirección Nacional de Bomberos, pero en el mismo no se incluye la acción establecida en el Plan de Mejoramiento que establezca  los requisitos para la liquidación de los contratos conforme a la normatividad vigente, incluyendo el procedimiento para llevar a cabo dicha liquidación_x000a__x000a_De igual forma, el avance de la ejecución y las actividades ejecutadas por parte del responsable no fue diligenciada en la matriz remitida por el proceso de Mejora Continua."/>
    <m/>
    <m/>
    <x v="6"/>
  </r>
  <r>
    <s v="Hallazgo No. 07. Hallazgo 07. Liquidación de los Contratos 174,188, 189, 213, 217, 219, 228, 229, 173 y 218 de 2020. Administrativo._x000a__x000a_Los Contratos 174,188, 189, 213, 217, 219, 228, 229, 173 y 218 de 2020, no se liquidaron conforme a lo pactado en los contratos ni al Manual de Contratación"/>
    <s v="_x000a_Debilidad en la aplicación de controles en la gestión contractual con ocasión a la etapa pos contractual de los Contratos 174,188, 189, 213, 217, 219, 228, 229, 173 y 218 de 2020, toda vez que la liquidación no se dio conforme lo pactado en los contratos."/>
    <s v="Aplicación de controles en el proceso de Gestión Contractual."/>
    <x v="51"/>
    <s v="Taller de socialización"/>
    <n v="2"/>
    <d v="2022-01-01T00:00:00"/>
    <x v="7"/>
    <n v="91"/>
    <s v="Dirección General-Subdirección Administrativa y Financiera-Gestión Contractual"/>
    <s v="CONTRATACION"/>
    <m/>
    <n v="0"/>
    <s v="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6"/>
  </r>
  <r>
    <s v="Hallazgo No. 08. Hallazgo 08. Supervisión en expedición de garantías – Contratos 147 y 218 del 2020. Administrativa con presunta incidencia disciplinaria._x000a__x000a_La garantía Responsabilidad Extracontractual establecida  en el Contrato 147 de 2020 no se otorgó por la vigencia completa al período de ejecución del contrato y la Garantía de Cumplimiento del Contrato 218 de 2020 se expidió en fecha posterior al inicio del contrato"/>
    <s v="Debilidad en la aplicación de  controles en la etapa pos contractual establecidos por la Entidad, en la aplicación de las disposiciones contractuales y legales establecidas por las partes, como lo establece la CLÁUSULA 23 LIQUIDACIÓN DEL CONTRATO"/>
    <s v="Generación de mecanismos de control y seguimiento en relación a la  expedición de las pólizas "/>
    <x v="52"/>
    <s v="Actualización formato"/>
    <n v="1"/>
    <d v="2022-01-01T00:00:00"/>
    <x v="5"/>
    <n v="12"/>
    <s v="Dirección General-Subdirección Administrativa y Financiera-Gestión Contractual"/>
    <s v="CONTRATACION"/>
    <m/>
    <n v="1"/>
    <s v="La acción de mejora finalizó el 31 de marzo de 2022._x000a__x000a__x000a_Se cargó el formato de Acta de Inicio, pero el mismo no tiene el Código ni la versión interna de la DNBC, ni está inmerso en el  Bosquejo del Manual de Contratación de la DNBC._x000a__x000a_De igual forma, el avance de la ejecución y las actividades ejecutadas por parte del responsable no fue diligenciada en la matriz remitida por el proceso de Mejora Continua."/>
    <m/>
    <m/>
    <x v="3"/>
  </r>
  <r>
    <s v="Hallazgo No. 08. Hallazgo 08. Supervisión en expedición de garantías – Contratos 147 y 218 del 2020. Administrativa con presunta incidencia disciplinaria._x000a__x000a_La garantía Responsabilidad Extracontractual establecida  en el Contrato 147 de 2020 no se otorgó por la vigencia completa al período de ejecución del contrato y la Garantía de Cumplimiento del Contrato 218 de 2020 se expidió en fecha posterior al inicio del contrato"/>
    <s v="Debilidad en la aplicación de  controles en la etapa pos contractual establecidos por la Entidad, en la aplicación de las disposiciones contractuales y legales establecidas por las partes, como lo establece la CLÁUSULA 23 LIQUIDACIÓN DEL CONTRATO"/>
    <s v="Generación de mecanismos de control y seguimiento en relación a la  expedición de las pólizas "/>
    <x v="53"/>
    <s v="Manual de contratación actualizado"/>
    <n v="1"/>
    <d v="2022-01-01T00:00:00"/>
    <x v="6"/>
    <n v="24"/>
    <s v="Dirección General-Subdirección Administrativa y Financiera-Gestión Contractual"/>
    <s v="CONTRATACION"/>
    <m/>
    <n v="0"/>
    <s v="Se cargó en el ONE DRIVE el Bosquejo del Manual  de Contratación Administrativo Especial Dirección Nacional de Bomberos; pero en el mismo no incluye el formato de acta de inicio donde se establezca la verificación por parte del supervisor del tiempo y el valor estipulado en las pólizas._x000a__x000a_De igual forma, el avance de la ejecución y las actividades ejecutadas por parte del responsable no fue diligenciada en la matriz remitida por el proceso de Mejora Continua."/>
    <m/>
    <m/>
    <x v="6"/>
  </r>
  <r>
    <s v="Hallazgo No. 08. Hallazgo 08. Supervisión en expedición de garantías – Contratos 147 y 218 del 2020. Administrativa con presunta incidencia disciplinaria._x000a__x000a_La garantía Responsabilidad Extracontractual establecida  en el Contrato 147 de 2020 no se otorgó por la vigencia completa al período de ejecución del contrato y la Garantía de Cumplimiento del Contrato 218 de 2020 se expidió en fecha posterior al inicio del contrato"/>
    <s v="Debilidad en la aplicación de  controles en la etapa pos contractual establecidos por la Entidad, en la aplicación de las disposiciones contractuales y legales establecidas por las partes, como lo establece la CLÁUSULA 23 LIQUIDACIÓN DEL CONTRATO"/>
    <s v="Generación de mecanismos de control y seguimiento en relación a la  expedición de las pólizas "/>
    <x v="48"/>
    <s v="Taller de socialización"/>
    <n v="2"/>
    <d v="2022-01-01T00:00:00"/>
    <x v="7"/>
    <n v="91"/>
    <s v="Dirección General-Subdirección Administrativa y Financiera-Gestión Contractual"/>
    <s v="CONTRATACION"/>
    <m/>
    <n v="0"/>
    <s v="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6"/>
  </r>
  <r>
    <s v="Hallazgo No. 08. Hallazgo 08. Supervisión en expedición de garantías – Contratos 147 y 218 del 2020. Administrativa con presunta incidencia disciplinaria._x000a__x000a_La garantía Responsabilidad Extracontractual establecida  en el Contrato 147 de 2020 no se otorgó por la vigencia completa al período de ejecución del contrato y la Garantía de Cumplimiento del Contrato 218 de 2020 se expidió en fecha posterior al inicio del contrato"/>
    <s v="Debilidad en la aplicación de  controles en la etapa pos contractual establecidos por la Entidad, en la aplicación de las disposiciones contractuales y legales establecidas por las partes, como lo establece la CLÁUSULA 23 LIQUIDACIÓN DEL CONTRATO"/>
    <s v="Generación de mecanismos de control y seguimiento en relación a la  expedición de las pólizas "/>
    <x v="29"/>
    <s v="Acciones adelantadas"/>
    <s v="100%"/>
    <d v="2022-01-01T00:00:00"/>
    <x v="7"/>
    <n v="91"/>
    <s v="Dirección General-Subdirección Administrativa y Financiera-Asuntos disciplinarios"/>
    <s v="ASUNTOS DISCIPLINARIOS"/>
    <n v="0"/>
    <n v="0"/>
    <s v="Durante el primer trimestre de la vigencia 2022 no se adelantaron las acciones disciplinarias. Las mismas se realizarán a partir del segundo trimestre de 2022."/>
    <m/>
    <m/>
    <x v="8"/>
  </r>
  <r>
    <s v="Hallazgo No. 09. Consistencia de la información Contratos 228 y 229 de 2020._x000a_Administrativa._x000a__x000a_Falencias en la consistencia de la información, por la falta de designación del supervisor, documentos sin firmas, actas de salida de almacén con fecha anterior a la suscripción del contrato entre otras"/>
    <s v="_x000a__x000a_Deficiencias de en la aplicación de controles y sistemas de información. los procedimientos administrativos PC-AD-01 Gestión de Bienes, PC-GF-10 Registro de obligaciones y generan riesgo en el reporte de la información, lo que conlleva a que se materialicen riesgos en el proceso de contratación, administración y/o entrega de los bienes o servicios adquiridos en ocasión de la urgencia manifiesta."/>
    <s v="Aplicación de procedimientos donde se establezcan lineamientos y 7o controles en relación a la consistencia de la información."/>
    <x v="43"/>
    <s v="Actualización de procedimientos"/>
    <n v="2"/>
    <d v="2022-01-01T00:00:00"/>
    <x v="6"/>
    <n v="24"/>
    <s v="Dirección General-Subdirección Administrativa y Financiera-Gestión Financiera"/>
    <s v="FINANCIERA"/>
    <m/>
    <n v="0"/>
    <s v="No se cargaron evidencias en el ONE DRIVE; por lo tanto, no se logró realizar el seguimiento por parte de la OCI._x000a__x000a_La acción de mejora hace referencia es a la actualización de los Procedimientos PC-GF-12 Registro de Obligaciones y PC-GF- Central de Cuentas y no a los formatos que hacen parte de estos procedimientos._x000a__x000a_De igual forma, se realizó la verificación en la carpeta del SIGE en el proceso de Gestión Financiera y se encuentran los procedimientos enunciados anteriormente con fecha de elaboración 01-01-2020 y 18-11-2020, es decir no están actualizados."/>
    <m/>
    <m/>
    <x v="8"/>
  </r>
  <r>
    <s v="Hallazgo No. 09. Consistencia de la información Contratos 228 y 229 de 2020._x000a_Administrativa._x000a__x000a_Falencias en la consistencia de la información, por la falta de designación del supervisor, documentos sin firmas, actas de salida de almacén con fecha anterior a la suscripción del contrato entre otras"/>
    <s v="_x000a__x000a_Deficiencias de en la aplicación de controles y sistemas de información. los procedimientos administrativos PC-AD-01 Gestión de Bienes, PC-GF-10 Registro de obligaciones y generan riesgo en el reporte de la información, lo que conlleva a que se materialicen riesgos en el proceso de contratación, administración y/o entrega de los bienes o servicios adquiridos en ocasión de la urgencia manifiesta."/>
    <s v="Aplicación de procedimientos donde se establezcan lineamientos y 7o controles en relación a la consistencia de la información."/>
    <x v="25"/>
    <s v="Implementación del Sistema del Módulo de inventarios y Activos"/>
    <s v="100%"/>
    <d v="2022-01-01T00:00:00"/>
    <x v="7"/>
    <n v="91"/>
    <s v="Dirección General-Subdirección Estratégica y de Coordinación Bomberil-Subdirección Administrativa y Financiera"/>
    <s v="ALMACEN-ADMINISTRATIVA"/>
    <m/>
    <n v="0"/>
    <s v="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6"/>
  </r>
  <r>
    <s v="Hallazgo No. 09. Consistencia de la información Contratos 228 y 229 de 2020._x000a_Administrativa._x000a__x000a_Falencias en la consistencia de la información, por la falta de designación del supervisor, documentos sin firmas, actas de salida de almacén con fecha anterior a la suscripción del contrato entre otras"/>
    <s v="_x000a__x000a_Deficiencias de en la aplicación de controles y sistemas de información. los procedimientos administrativos PC-AD-01 Gestión de Bienes, PC-GF-10 Registro de obligaciones y generan riesgo en el reporte de la información, lo que conlleva a que se materialicen riesgos en el proceso de contratación, administración y/o entrega de los bienes o servicios adquiridos en ocasión de la urgencia manifiesta."/>
    <s v="Aplicación de procedimientos donde se establezcan lineamientos y 7o controles en relación a la consistencia de la información."/>
    <x v="44"/>
    <s v="Documentos elaborados"/>
    <n v="1"/>
    <d v="2022-01-01T00:00:00"/>
    <x v="7"/>
    <n v="91"/>
    <s v="Dirección General-Subdirección Estratégica y de Coordinación Bomberil-Subdirección Administrativa y Financiera-Gestión Contractual"/>
    <s v="CONTRATACION"/>
    <m/>
    <n v="0"/>
    <s v="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6"/>
  </r>
  <r>
    <s v="Hallazgo No. 09. Consistencia de la información Contratos 228 y 229 de 2020._x000a_Administrativa._x000a__x000a_Falencias en la consistencia de la información, por la falta de designación del supervisor, documentos sin firmas, actas de salida de almacén con fecha anterior a la suscripción del contrato entre otras"/>
    <s v="_x000a__x000a_Deficiencias de en la aplicación de controles y sistemas de información. los procedimientos administrativos PC-AD-01 Gestión de Bienes, PC-GF-10 Registro de obligaciones y generan riesgo en el reporte de la información, lo que conlleva a que se materialicen riesgos en el proceso de contratación, administración y/o entrega de los bienes o servicios adquiridos en ocasión de la urgencia manifiesta."/>
    <s v="Aplicación de procedimientos donde se establezcan lineamientos y 7o controles en relación a la consistencia de la información."/>
    <x v="38"/>
    <s v="Taller de socialización"/>
    <n v="2"/>
    <d v="2022-01-01T00:00:00"/>
    <x v="7"/>
    <n v="91"/>
    <s v="Dirección General-Subdirección Administrativa y Financiera-Gestión Financiera"/>
    <s v="FINANCIERA"/>
    <m/>
    <n v="0"/>
    <s v="Durante el Primer trimestre de la vigencia 2022 no se realizó  el taller de socialización de los procedimientos actualizados del proceso de Gestión Financiera. Se tiene prevista a realizar en el mes de abril de 2022"/>
    <m/>
    <m/>
    <x v="8"/>
  </r>
  <r>
    <s v="Hallazgo No. 10. Hallazgo 10. Administración y entrega de bienes Contrato 218 de 2020. Administrativo._x000a__x000a_Dirección Nacional de Bomberos de Colombia no ejerció un adecuado control en la salida de almacén y entrega final a los cuerpos de bomberos del país de los elementos contratados conforme se establece en el  “Procedimiento PC-AD-01 Gestión de Bienes”.  _x000a_"/>
    <s v="_x000a_Deficiencias en la aplicación de controles para la administración y entrega de los bienes adquiridos en el Contrato 218 de 2020, con destino a los cuerpos de bomberos del país._x000a__x000a_Falencias pueden ser producto de llevar un inventario manual en la Entidad, por cuanto este no se encuentra sistematizado y se lleva solo en hojas de Excel."/>
    <s v="Implementación de un sistema de información que consolide, administre y controle los bienes de la entidad."/>
    <x v="54"/>
    <s v="Actualización de procedimiento"/>
    <n v="1"/>
    <d v="2022-01-01T00:00:00"/>
    <x v="6"/>
    <n v="24"/>
    <s v="Dirección General-Subdirección Administrativa y Financiera-Gestión Financiera"/>
    <s v="ALMACEN-ADMINISTRATIVA"/>
    <m/>
    <n v="0"/>
    <s v="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6"/>
  </r>
  <r>
    <s v="Hallazgo No. 10. Hallazgo 10. Administración y entrega de bienes Contrato 218 de 2020. Administrativo._x000a__x000a_Dirección Nacional de Bomberos de Colombia no ejerció un adecuado control en la salida de almacén y entrega final a los cuerpos de bomberos del país de los elementos contratados conforme se establece en el  “Procedimiento PC-AD-01 Gestión de Bienes”.  _x000a_"/>
    <s v="_x000a_Deficiencias en la aplicación de controles para la administración y entrega de los bienes adquiridos en el Contrato 218 de 2020, con destino a los cuerpos de bomberos del país._x000a__x000a_Falencias pueden ser producto de llevar un inventario manual en la Entidad, por cuanto este no se encuentra sistematizado y se lleva solo en hojas de Excel."/>
    <s v="Implementación de un sistema de información que consolide, administre y controle los bienes de la entidad."/>
    <x v="25"/>
    <s v="Implementación del Sistema del Módulo de inventarios y Activos"/>
    <s v="100%"/>
    <d v="2022-01-01T00:00:00"/>
    <x v="7"/>
    <n v="91"/>
    <s v="Dirección General-Subdirección Estratégica y de Coordinación Bomberil-Subdirección Administrativa y Financiera"/>
    <s v="ALMACEN-ADMINISTRATIVA"/>
    <m/>
    <n v="0"/>
    <s v="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6"/>
  </r>
  <r>
    <s v="Hallazgo No. 10. Hallazgo 10. Administración y entrega de bienes Contrato 218 de 2020. Administrativo._x000a__x000a_Dirección Nacional de Bomberos de Colombia no ejerció un adecuado control en la salida de almacén y entrega final a los cuerpos de bomberos del país de los elementos contratados conforme se establece en el  “Procedimiento PC-AD-01 Gestión de Bienes”.  _x000a_"/>
    <s v="_x000a_Deficiencias en la aplicación de controles para la administración y entrega de los bienes adquiridos en el Contrato 218 de 2020, con destino a los cuerpos de bomberos del país._x000a__x000a_Falencias pueden ser producto de llevar un inventario manual en la Entidad, por cuanto este no se encuentra sistematizado y se lleva solo en hojas de Excel."/>
    <s v="Implementación de un sistema de información que consolide, administre y controle los bienes de la entidad."/>
    <x v="55"/>
    <s v="Radicación Sistema de gestión Documental"/>
    <n v="1"/>
    <d v="2022-01-01T00:00:00"/>
    <x v="7"/>
    <n v="91"/>
    <s v="Dirección General-Atención al usuario."/>
    <s v="ATENCION AL USUARIO"/>
    <m/>
    <n v="0"/>
    <s v="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6"/>
  </r>
  <r>
    <s v="Hallazgo No. 11. Administrativo-Disciplinario Implementación Sistema de Información Planificador de Recursos Empresariales  ERP Denuncia 2021-208386-82111-SE _x000a__x000a_Falta de planeación en la estructuración de la Orden de compra 56640, así como deficiencias en el seguimiento, supervisión y control en la ejecución, teniendo en cuenta que se contrato un sistema que debía implementarse en 2,5 meses y ha sido prorrogado en 11 meses y 26 días."/>
    <s v="No se realizó una adecuada planeación contractual para la estructuración de la orden de compra 56640, así como la carencia de control, seguimiento y supervisión en la ejecución contractual. Debilidades en el ejercicio de las funciones precontractuales y contractuales"/>
    <s v="Generación de mecanismos de control y seguimiento con relación a la etapa precontractual, contractual y pos contractual"/>
    <x v="56"/>
    <s v="Capacitaciones"/>
    <n v="4"/>
    <d v="2022-01-01T00:00:00"/>
    <x v="7"/>
    <n v="91"/>
    <s v="Dirección General-Subdirección Administrativa y Financiero-Gestión Contractual"/>
    <s v="CONTRATACION"/>
    <m/>
    <n v="0"/>
    <s v="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6"/>
  </r>
  <r>
    <s v="Hallazgo No. 11. Administrativo-Disciplinario Implementación Sistema de Información Planificador de Recursos Empresariales  ERP Denuncia 2021-208386-82111-SE _x000a__x000a_Falta de planeación en la estructuración de la Orden de compra 56640, así como deficiencias en el seguimiento, supervisión y control en la ejecución, teniendo en cuenta que se contrato un sistema que debía implementarse en 2,5 meses y ha sido prorrogado en 11 meses y 26 días."/>
    <s v="No se realizó una adecuada planeación contractual para la estructuración de la orden de compra 56640, así como la carencia de control, seguimiento y supervisión en la ejecución contractual. Debilidades en el ejercicio de las funciones precontractuales y contractuales"/>
    <s v="Generación de mecanismos de control y seguimiento con relación a la etapa precontractual, contractual y pos contractual"/>
    <x v="57"/>
    <s v="Manual de contratación actualizado"/>
    <n v="1"/>
    <d v="2022-01-01T00:00:00"/>
    <x v="6"/>
    <n v="24"/>
    <s v="Dirección General-Subdirección Administrativa y Financiera-Gestión Contractual"/>
    <s v="CONTRATACION"/>
    <m/>
    <n v="0"/>
    <s v="Se cargó en el ONE DRIVE el Bosquejo del Manual  de Contratación Administrativo Especial Dirección Nacional de Bomberos; pero en el mismo no se incluye  los lineamientos generales con relación a la generación de los estudios de mercado y análisis del sector. Asimismo, no incluye la obligatoriedad de allegar los respectivos soportes documentales informe técnico de solicitud de la adición y prórroga por parte del supervisor. _x000a__x000a_De igual forma, el avance de la ejecución y las actividades ejecutadas por parte del responsable no fue diligenciada en la matriz remitida por el proceso de Mejora Continua."/>
    <m/>
    <m/>
    <x v="6"/>
  </r>
  <r>
    <s v="Hallazgo No. 11. Administrativo-Disciplinario Implementación Sistema de Información Planificador de Recursos Empresariales  ERP Denuncia 2021-208386-82111-SE _x000a__x000a_Falta de planeación en la estructuración de la Orden de compra 56640, así como deficiencias en el seguimiento, supervisión y control en la ejecución, teniendo en cuenta que se contrato un sistema que debía implementarse en 2,5 meses y ha sido prorrogado en 11 meses y 26 días."/>
    <s v="No se realizó una adecuada planeación contractual para la estructuración de la orden de compra 56640, así como la carencia de control, seguimiento y supervisión en la ejecución contractual. Debilidades en el ejercicio de las funciones precontractuales y contractuales"/>
    <s v="Generación de mecanismos de control y seguimiento con relación a la etapa precontractual, contractual y pos contractual"/>
    <x v="58"/>
    <s v="Manual de contratación actualizado"/>
    <n v="1"/>
    <d v="2022-01-01T00:00:00"/>
    <x v="6"/>
    <n v="24"/>
    <s v="Dirección General-Subdirección Administrativa y Financiera-Gestión Contractual"/>
    <s v="CONTRATACION"/>
    <m/>
    <n v="0"/>
    <s v="Se cargó en el ONE DRIVE el Bosquejo del Manual  de Contratación Administrativo Especial Dirección Nacional de Bomberos; pero en el mismo no se incluye el flujo de aprobación de responsables y vistos buenos en la plataforma SECOP II._x000a__x000a_De igual forma, el avance de la ejecución y las actividades ejecutadas por parte del responsable no fue diligenciada en la matriz remitida por el proceso de Mejora Continua."/>
    <m/>
    <m/>
    <x v="6"/>
  </r>
  <r>
    <s v="Hallazgo No. 11. Administrativo-Disciplinario Implementación Sistema de Información Planificador de Recursos Empresariales  ERP Denuncia 2021-208386-82111-SE _x000a__x000a_Falta de planeación en la estructuración de la Orden de compra 56640, así como deficiencias en el seguimiento, supervisión y control en la ejecución, teniendo en cuenta que se contrato un sistema que debía implementarse en 2,5 meses y ha sido prorrogado en 11 meses y 26 días."/>
    <s v="No se realizó una adecuada planeación contractual para la estructuración de la orden de compra 56640, así como la carencia de control, seguimiento y supervisión en la ejecución contractual. Debilidades en el ejercicio de las funciones precontractuales y contractuales"/>
    <s v="Generación de mecanismos de control y seguimiento con relación a la etapa precontractual, contractual y pos contractual"/>
    <x v="48"/>
    <s v="Taller de socialización"/>
    <n v="2"/>
    <d v="2022-01-01T00:00:00"/>
    <x v="7"/>
    <n v="91"/>
    <s v="Dirección General-Subdirección Administrativa y Financiera-Gestión Contractual"/>
    <s v="CONTRATACION"/>
    <m/>
    <n v="0"/>
    <s v="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6"/>
  </r>
  <r>
    <s v="Hallazgo No. 11. Administrativo-Disciplinario Implementación Sistema de Información Planificador de Recursos Empresariales  ERP Denuncia 2021-208386-82111-SE _x000a__x000a_Falta de planeación en la estructuración de la Orden de compra 56640, así como deficiencias en el seguimiento, supervisión y control en la ejecución, teniendo en cuenta que se contrato un sistema que debía implementarse en 2,5 meses y ha sido prorrogado en 11 meses y 26 días."/>
    <s v="No se realizó una adecuada planeación contractual para la estructuración de la orden de compra 56640, así como la carencia de control, seguimiento y supervisión en la ejecución contractual. Debilidades en el ejercicio de las funciones precontractuales y contractuales"/>
    <s v="Generación de mecanismos de control y seguimiento con relación a la etapa precontractual, contractual y pos contractual"/>
    <x v="59"/>
    <s v="Elaboración del Procedimiento de PAA"/>
    <n v="1"/>
    <d v="2022-01-01T00:00:00"/>
    <x v="5"/>
    <n v="12"/>
    <s v="Dirección General-Planeación Estratégica"/>
    <s v="PLANEACION ESTRATEGICA"/>
    <m/>
    <n v="0"/>
    <s v="La acción de mejora finalizó el 31 de marzo de 2022._x000a__x000a__x000a_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3"/>
  </r>
  <r>
    <s v="Hallazgo No. 11. Administrativo-Disciplinario Implementación Sistema de Información Planificador de Recursos Empresariales  ERP Denuncia 2021-208386-82111-SE _x000a__x000a_Falta de planeación en la estructuración de la Orden de compra 56640, así como deficiencias en el seguimiento, supervisión y control en la ejecución, teniendo en cuenta que se contrato un sistema que debía implementarse en 2,5 meses y ha sido prorrogado en 11 meses y 26 días."/>
    <s v="No se realizó una adecuada planeación contractual para la estructuración de la orden de compra 56640, así como la carencia de control, seguimiento y supervisión en la ejecución contractual. Debilidades en el ejercicio de las funciones precontractuales y contractuales"/>
    <s v="Generación de mecanismos de control y seguimiento con relación a la etapa precontractual, contractual y pos contractual"/>
    <x v="60"/>
    <s v="Seguimiento  mensual"/>
    <n v="12"/>
    <d v="2022-01-01T00:00:00"/>
    <x v="7"/>
    <n v="91"/>
    <s v="Dirección General-Planeación Estratégica"/>
    <s v="PLANEACION ESTRATEGICA"/>
    <m/>
    <n v="0"/>
    <s v="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6"/>
  </r>
  <r>
    <s v="Hallazgo No. 11. Administrativo-Disciplinario Implementación Sistema de Información Planificador de Recursos Empresariales  ERP Denuncia 2021-208386-82111-SE _x000a__x000a_Falta de planeación en la estructuración de la Orden de compra 56640, así como deficiencias en el seguimiento, supervisión y control en la ejecución, teniendo en cuenta que se contrato un sistema que debía implementarse en 2,5 meses y ha sido prorrogado en 11 meses y 26 días."/>
    <s v="No se realizó una adecuada planeación contractual para la estructuración de la orden de compra 56640, así como la carencia de control, seguimiento y supervisión en la ejecución contractual. Debilidades en el ejercicio de las funciones precontractuales y contractuales"/>
    <s v="Generación de mecanismos de control y seguimiento con relación a la etapa precontractual, contractual y pos contractual"/>
    <x v="61"/>
    <s v="Seguimiento mensual"/>
    <n v="12"/>
    <d v="2022-01-01T00:00:00"/>
    <x v="7"/>
    <n v="91"/>
    <s v="Dirección General-Subdirección Administrativa y Financiera-Planeación Estratégica"/>
    <s v="PLANEACION ESTRATEGICA"/>
    <m/>
    <n v="0"/>
    <s v="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6"/>
  </r>
  <r>
    <s v="Hallazgo No. 11. Administrativo-Disciplinario Implementación Sistema de Información Planificador de Recursos Empresariales  ERP Denuncia 2021-208386-82111-SE _x000a__x000a_Falta de planeación en la estructuración de la Orden de compra 56640, así como deficiencias en el seguimiento, supervisión y control en la ejecución, teniendo en cuenta que se contrato un sistema que debía implementarse en 2,5 meses y ha sido prorrogado en 11 meses y 26 días."/>
    <s v="No se realizó una adecuada planeación contractual para la estructuración de la orden de compra 56640, así como la carencia de control, seguimiento y supervisión en la ejecución contractual. Debilidades en el ejercicio de las funciones precontractuales y contractuales"/>
    <s v="Generación de mecanismos de control y seguimiento con relación a la etapa precontractual, contractual y pos contractual"/>
    <x v="62"/>
    <s v="Calendario Trimestral"/>
    <n v="4"/>
    <d v="2022-01-01T00:00:00"/>
    <x v="7"/>
    <n v="91"/>
    <s v="Dirección General-Subdirección Administrativa y Financiera-Gestión Contractual"/>
    <s v="CONTRATACION"/>
    <m/>
    <n v="0"/>
    <s v="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6"/>
  </r>
  <r>
    <s v="Hallazgo No. 11. Administrativo-Disciplinario Implementación Sistema de Información Planificador de Recursos Empresariales  ERP Denuncia 2021-208386-82111-SE _x000a__x000a_Falta de planeación en la estructuración de la Orden de compra 56640, así como deficiencias en el seguimiento, supervisión y control en la ejecución, teniendo en cuenta que se contrato un sistema que debía implementarse en 2,5 meses y ha sido prorrogado en 11 meses y 26 días."/>
    <s v="No se realizó una adecuada planeación contractual para la estructuración de la orden de compra 56640, así como la carencia de control, seguimiento y supervisión en la ejecución contractual. Debilidades en el ejercicio de las funciones precontractuales y contractuales"/>
    <s v="Generación de mecanismos de control y seguimiento con relación a la etapa precontractual, contractual y pos contractual"/>
    <x v="63"/>
    <s v="Seguimientos"/>
    <n v="4"/>
    <d v="2022-01-01T00:00:00"/>
    <x v="7"/>
    <n v="91"/>
    <s v="Dirección General-Subdirección Administrativa y Financiera-Gestión TI"/>
    <s v="GESTION TI"/>
    <m/>
    <n v="0"/>
    <s v="No se cargaron evidencias en el ONE DRIVE; por lo tanto, no se logró realizar el seguimiento por parte de la OCI._x000a__x000a_De igual forma, el avance de la ejecución y las actividades ejecutadas por parte del responsable no fue diligenciada en la matriz remitida por el proceso de Mejora Continua."/>
    <m/>
    <m/>
    <x v="6"/>
  </r>
  <r>
    <s v="Hallazgo No. 11. Administrativo-Disciplinario Implementación Sistema de Información Planificador de Recursos Empresariales  ERP Denuncia 2021-208386-82111-SE _x000a__x000a_Falta de planeación en la estructuración de la Orden de compra 56640, así como deficiencias en el seguimiento, supervisión y control en la ejecución, teniendo en cuenta que se contrato un sistema que debía implementarse en 2,5 meses y ha sido prorrogado en 11 meses y 26 días."/>
    <s v="No se realizó una adecuada planeación contractual para la estructuración de la orden de compra 56640, así como la carencia de control, seguimiento y supervisión en la ejecución contractual. Debilidades en el ejercicio de las funciones precontractuales y contractuales"/>
    <s v="Generación de mecanismos de control y seguimiento con relación a la etapa precontractual, contractual y pos contractual"/>
    <x v="29"/>
    <s v="Acciones adelantadas"/>
    <s v="100%"/>
    <d v="2022-01-01T00:00:00"/>
    <x v="7"/>
    <n v="91"/>
    <s v="Dirección General-Subdirección Administrativa y Financiera-Asuntos disciplinarios"/>
    <s v="ASUNTOS DISCIPLINARIOS"/>
    <n v="0"/>
    <n v="0"/>
    <s v="Durante el primer trimestre de la vigencia 2022 no se adelantaron las acciones disciplinarias. Las mismas se realizarán a partir del segundo trimestre de 2022."/>
    <m/>
    <m/>
    <x v="8"/>
  </r>
  <r>
    <s v="Hallazgo No. 1. Implementación formulario de Radicación y Consulta PQRSD y Actualización del Sistema de Gestión Documental ORFEO. En desarrollo de la obligación específica “Diagnóstico, actualización y _x000a_mantenimiento al Sistema de Gestión Documental ORFEO” , se establece que no se implementó la totalidad de los requerimientos especificados y no se pusieron en correcto funcionamiento los componentes de software a entregar,. Así mismo, no se evidenció que se hayan realizado los ajustes y actualizaciones requeridas al Sistema de Gestión Documental ORFEO. "/>
    <s v="Falencias en la supervisión realizada a la ejecución del contrato 078 de 2019 por la deficiente verificación del correcto funcionamiento de los productos entregados por el contratista y recibidos por la DNBC. Así mismo, presuntas deficiencias en la ejecución del objeto contractual y las obligaciones específicas por parte del contratista. Igualmente, deficiencias en la gestión llevada a cabo en la Entidad para procurar el correcto funcionamiento del objeto contratado por parte de la DNBC, en respeto de los principios de economía, eficiencia y eficacia._x000a_"/>
    <s v="Implementar acciones tendientes a la mejora en la funcionalidad de las PQRSD"/>
    <x v="64"/>
    <s v="Notificación  automáticamente al correo electrónico de la cuenta del usuario de la oficina de atención al ciudadano cuando se radica una PQRDS"/>
    <n v="1"/>
    <d v="2022-04-15T00:00:00"/>
    <x v="7"/>
    <n v="42"/>
    <s v="Dirección General - Subdirección Administrativa y Financiera-Gestión TI"/>
    <s v="GESTION TI"/>
    <m/>
    <m/>
    <s v="Acciones incluidas en abril de 2022"/>
    <m/>
    <m/>
    <x v="9"/>
  </r>
  <r>
    <s v="Hallazgo No. 1. Implementación formulario de Radicación y Consulta PQRSD y Actualización del Sistema de Gestión Documental ORFEO. En desarrollo de la obligación específica “Diagnóstico, actualización y _x000a_mantenimiento al Sistema de Gestión Documental ORFEO” , se establece que no se implementó la totalidad de los requerimientos especificados y no se pusieron en correcto funcionamiento los componentes de software a entregar,. Así mismo, no se evidenció que se hayan realizado los ajustes y actualizaciones requeridas al Sistema de Gestión Documental ORFEO. "/>
    <s v="Falencias en la supervisión realizada a la ejecución del contrato 078 de 2019 por la deficiente verificación del correcto funcionamiento de los productos entregados por el contratista y recibidos por la DNBC. Así mismo, presuntas deficiencias en la ejecución del objeto contractual y las obligaciones específicas por parte del contratista. Igualmente, deficiencias en la gestión llevada a cabo en la Entidad para procurar el correcto funcionamiento del objeto contratado por parte de la DNBC, en respeto de los principios de economía, eficiencia y eficacia._x000a_"/>
    <s v="Implementar acciones tendientes a la mejora en la funcionalidad de las PQRSD"/>
    <x v="64"/>
    <s v="Trazabilidad emitida por el ORFEO que permita establecer el estado actual del trámite de la PQRDS consultada"/>
    <n v="1"/>
    <d v="2022-04-15T00:00:00"/>
    <x v="7"/>
    <n v="42"/>
    <s v="Dirección General - Subdirección Administrativa y Financiera-Gestión TI"/>
    <s v="GESTION TI"/>
    <m/>
    <m/>
    <s v="Acciones incluidas en abril de 2022"/>
    <m/>
    <m/>
    <x v="9"/>
  </r>
  <r>
    <s v="Hallazgo No. 1. Implementación formulario de Radicación y Consulta PQRSD y Actualización del Sistema de Gestión Documental ORFEO. En desarrollo de la obligación específica “Diagnóstico, actualización y _x000a_mantenimiento al Sistema de Gestión Documental ORFEO” , se establece que no se implementó la totalidad de los requerimientos especificados y no se pusieron en correcto funcionamiento los componentes de software a entregar,. Así mismo, no se evidenció que se hayan realizado los ajustes y actualizaciones requeridas al Sistema de Gestión Documental ORFEO. "/>
    <s v="Falencias en la supervisión realizada a la ejecución del contrato 078 de 2019 por la deficiente verificación del correcto funcionamiento de los productos entregados por el contratista y recibidos por la DNBC. Así mismo, presuntas deficiencias en la ejecución del objeto contractual y las obligaciones específicas por parte del contratista. Igualmente, deficiencias en la gestión llevada a cabo en la Entidad para procurar el correcto funcionamiento del objeto contratado por parte de la DNBC, en respeto de los principios de economía, eficiencia y eficacia._x000a_"/>
    <s v="Implementar acciones tendientes a la mejora en la funcionalidad de las PQRSD"/>
    <x v="64"/>
    <s v="Formulario PQRSD de la página web de la entidad estabilizado."/>
    <n v="1"/>
    <d v="2022-04-15T00:00:00"/>
    <x v="7"/>
    <n v="42"/>
    <s v="Dirección General - Subdirección Administrativa y Financiera-Gestión TI"/>
    <s v="GESTION TI"/>
    <m/>
    <m/>
    <s v="Acciones incluidas en abril de 2022"/>
    <m/>
    <m/>
    <x v="9"/>
  </r>
  <r>
    <s v="Hallazgo No. 1. Implementación formulario de Radicación y Consulta PQRSD y Actualización del Sistema de Gestión Documental ORFEO. En desarrollo de la obligación específica “Diagnóstico, actualización y _x000a_mantenimiento al Sistema de Gestión Documental ORFEO” , se establece que no se implementó la totalidad de los requerimientos especificados y no se pusieron en correcto funcionamiento los componentes de software a entregar,. Así mismo, no se evidenció que se hayan realizado los ajustes y actualizaciones requeridas al Sistema de Gestión Documental ORFEO. "/>
    <s v="Falencias en la supervisión realizada a la ejecución del contrato 078 de 2019 por la deficiente verificación del correcto funcionamiento de los productos entregados por el contratista y recibidos por la DNBC. Así mismo, presuntas deficiencias en la ejecución del objeto contractual y las obligaciones específicas por parte del contratista. Igualmente, deficiencias en la gestión llevada a cabo en la Entidad para procurar el correcto funcionamiento del objeto contratado por parte de la DNBC, en respeto de los principios de economía, eficiencia y eficacia._x000a_"/>
    <s v="Implementar acciones tendientes a la mejora en la funcionalidad en el sistema ORFEO"/>
    <x v="65"/>
    <s v="Actualización del software de digitalización del ORFEO."/>
    <n v="1"/>
    <d v="2022-04-15T00:00:00"/>
    <x v="7"/>
    <n v="42"/>
    <s v="Dirección General - Subdirección Administrativa y Financiera-Gestión TI"/>
    <s v="GESTION TI"/>
    <m/>
    <m/>
    <s v="Acciones incluidas en abril de 2022"/>
    <m/>
    <m/>
    <x v="9"/>
  </r>
  <r>
    <s v="Hallazgo No. 1. Implementación formulario de Radicación y Consulta PQRSD y Actualización del Sistema de Gestión Documental ORFEO. En desarrollo de la obligación específica “Diagnóstico, actualización y _x000a_mantenimiento al Sistema de Gestión Documental ORFEO” , se establece que no se implementó la totalidad de los requerimientos especificados y no se pusieron en correcto funcionamiento los componentes de software a entregar,. Así mismo, no se evidenció que se hayan realizado los ajustes y actualizaciones requeridas al Sistema de Gestión Documental ORFEO. "/>
    <s v="Falencias en la supervisión realizada a la ejecución del contrato 078 de 2019 por la deficiente verificación del correcto funcionamiento de los productos entregados por el contratista y recibidos por la DNBC. Así mismo, presuntas deficiencias en la ejecución del objeto contractual y las obligaciones específicas por parte del contratista. Igualmente, deficiencias en la gestión llevada a cabo en la Entidad para procurar el correcto funcionamiento del objeto contratado por parte de la DNBC, en respeto de los principios de economía, eficiencia y eficacia._x000a_"/>
    <s v="Implementar acciones tendientes a la mejora en la funcionalidad en el sistema ORFEO"/>
    <x v="65"/>
    <s v="Actualización del módulo de firma digital y mecánica del ORFEO"/>
    <n v="1"/>
    <d v="2022-04-15T00:00:00"/>
    <x v="7"/>
    <n v="42"/>
    <s v="Dirección General - Subdirección Administrativa y Financiera-Gestión TI"/>
    <s v="GESTION TI"/>
    <m/>
    <m/>
    <s v="Acciones incluidas en abril de 2022"/>
    <m/>
    <m/>
    <x v="9"/>
  </r>
  <r>
    <s v="Hallazgo No. 1. Implementación formulario de Radicación y Consulta PQRSD y Actualización del Sistema de Gestión Documental ORFEO. En desarrollo de la obligación específica “Diagnóstico, actualización y _x000a_mantenimiento al Sistema de Gestión Documental ORFEO” , se establece que no se implementó la totalidad de los requerimientos especificados y no se pusieron en correcto funcionamiento los componentes de software a entregar,. Así mismo, no se evidenció que se hayan realizado los ajustes y actualizaciones requeridas al Sistema de Gestión Documental ORFEO. "/>
    <s v="Falencias en la supervisión realizada a la ejecución del contrato 078 de 2019 por la deficiente verificación del correcto funcionamiento de los productos entregados por el contratista y recibidos por la DNBC. Así mismo, presuntas deficiencias en la ejecución del objeto contractual y las obligaciones específicas por parte del contratista. Igualmente, deficiencias en la gestión llevada a cabo en la Entidad para procurar el correcto funcionamiento del objeto contratado por parte de la DNBC, en respeto de los principios de economía, eficiencia y eficacia._x000a_"/>
    <s v="Implementar acciones tendientes a la mejora en la funcionalidad en el sistema ORFEO"/>
    <x v="65"/>
    <s v="Generar políticas de Backups para el Sistema Documental ORDEO."/>
    <n v="1"/>
    <d v="2022-04-15T00:00:00"/>
    <x v="8"/>
    <n v="42"/>
    <s v="Dirección General - Subdirección Administrativa y Financiera-Gestión TI"/>
    <s v="GESTION TI"/>
    <m/>
    <m/>
    <s v="Acciones incluidas en abril de 2022"/>
    <m/>
    <m/>
    <x v="9"/>
  </r>
  <r>
    <s v="Hallazgo No. 1. Implementación formulario de Radicación y Consulta PQRSD y Actualización del Sistema de Gestión Documental ORFEO. En desarrollo de la obligación específica “Diagnóstico, actualización y _x000a_mantenimiento al Sistema de Gestión Documental ORFEO” , se establece que no se implementó la totalidad de los requerimientos especificados y no se pusieron en correcto funcionamiento los componentes de software a entregar,. Así mismo, no se evidenció que se hayan realizado los ajustes y actualizaciones requeridas al Sistema de Gestión Documental ORFEO. "/>
    <s v="Falencias en la supervisión realizada a la ejecución del contrato 078 de 2019 por la deficiente verificación del correcto funcionamiento de los productos entregados por el contratista y recibidos por la DNBC. Así mismo, presuntas deficiencias en la ejecución del objeto contractual y las obligaciones específicas por parte del contratista. Igualmente, deficiencias en la gestión llevada a cabo en la Entidad para procurar el correcto funcionamiento del objeto contratado por parte de la DNBC, en respeto de los principios de economía, eficiencia y eficacia._x000a_"/>
    <s v="Implementar acciones tendientes a la mejora en la funcionalidad PQRSD y en el sistema ORFEO de la entidad."/>
    <x v="66"/>
    <s v="Sistema ORFEO ajustado a las necesidades de mantenimiento de la entidad de acuerdo a su proiridad."/>
    <n v="1"/>
    <d v="2022-04-15T00:00:00"/>
    <x v="7"/>
    <n v="42"/>
    <s v="Dirección General - Subdirección Administrativa y Financiera-Gestión TI"/>
    <s v="GESTION TI"/>
    <m/>
    <m/>
    <s v="Acciones incluidas en abril de 2022"/>
    <m/>
    <m/>
    <x v="9"/>
  </r>
</pivotCacheRecords>
</file>

<file path=xl/pivotCache/pivotCacheRecords2.xml><?xml version="1.0" encoding="utf-8"?>
<pivotCacheRecords xmlns="http://schemas.openxmlformats.org/spreadsheetml/2006/main" xmlns:r="http://schemas.openxmlformats.org/officeDocument/2006/relationships" count="33">
  <r>
    <x v="0"/>
    <n v="1"/>
  </r>
  <r>
    <x v="1"/>
    <n v="1"/>
  </r>
  <r>
    <x v="2"/>
    <n v="1"/>
  </r>
  <r>
    <x v="3"/>
    <n v="1"/>
  </r>
  <r>
    <x v="4"/>
    <n v="1"/>
  </r>
  <r>
    <x v="0"/>
    <n v="1"/>
  </r>
  <r>
    <x v="0"/>
    <n v="1"/>
  </r>
  <r>
    <x v="0"/>
    <n v="1"/>
  </r>
  <r>
    <x v="5"/>
    <n v="1"/>
  </r>
  <r>
    <x v="5"/>
    <n v="1"/>
  </r>
  <r>
    <x v="6"/>
    <n v="1"/>
  </r>
  <r>
    <x v="6"/>
    <n v="1"/>
  </r>
  <r>
    <x v="6"/>
    <n v="1"/>
  </r>
  <r>
    <x v="6"/>
    <n v="1"/>
  </r>
  <r>
    <x v="7"/>
    <n v="1"/>
  </r>
  <r>
    <x v="6"/>
    <n v="1"/>
  </r>
  <r>
    <x v="3"/>
    <n v="1"/>
  </r>
  <r>
    <x v="6"/>
    <n v="1"/>
  </r>
  <r>
    <x v="2"/>
    <n v="1"/>
  </r>
  <r>
    <x v="6"/>
    <n v="1"/>
  </r>
  <r>
    <x v="2"/>
    <n v="1"/>
  </r>
  <r>
    <x v="8"/>
    <n v="1"/>
  </r>
  <r>
    <x v="8"/>
    <n v="1"/>
  </r>
  <r>
    <x v="8"/>
    <n v="1"/>
  </r>
  <r>
    <x v="8"/>
    <n v="1"/>
  </r>
  <r>
    <x v="2"/>
    <n v="1"/>
  </r>
  <r>
    <x v="9"/>
    <n v="1"/>
  </r>
  <r>
    <x v="9"/>
    <n v="1"/>
  </r>
  <r>
    <x v="9"/>
    <n v="1"/>
  </r>
  <r>
    <x v="9"/>
    <n v="1"/>
  </r>
  <r>
    <x v="9"/>
    <n v="1"/>
  </r>
  <r>
    <x v="9"/>
    <n v="1"/>
  </r>
  <r>
    <x v="9"/>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TablaDinámica4" cacheId="6"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14" firstHeaderRow="1" firstDataRow="1" firstDataCol="1"/>
  <pivotFields count="2">
    <pivotField axis="axisRow" showAll="0">
      <items count="11">
        <item x="3"/>
        <item x="0"/>
        <item x="1"/>
        <item x="4"/>
        <item x="9"/>
        <item x="2"/>
        <item x="5"/>
        <item x="7"/>
        <item x="6"/>
        <item x="8"/>
        <item t="default"/>
      </items>
    </pivotField>
    <pivotField dataField="1" showAll="0"/>
  </pivotFields>
  <rowFields count="1">
    <field x="0"/>
  </rowFields>
  <rowItems count="11">
    <i>
      <x/>
    </i>
    <i>
      <x v="1"/>
    </i>
    <i>
      <x v="2"/>
    </i>
    <i>
      <x v="3"/>
    </i>
    <i>
      <x v="4"/>
    </i>
    <i>
      <x v="5"/>
    </i>
    <i>
      <x v="6"/>
    </i>
    <i>
      <x v="7"/>
    </i>
    <i>
      <x v="8"/>
    </i>
    <i>
      <x v="9"/>
    </i>
    <i t="grand">
      <x/>
    </i>
  </rowItems>
  <colItems count="1">
    <i/>
  </colItems>
  <dataFields count="1">
    <dataField name="Suma de 1" fld="1"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B00-000001000000}" name="TablaDinámica1" cacheId="5"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B14" firstHeaderRow="1" firstDataRow="1" firstDataCol="1" rowPageCount="1" colPageCount="1"/>
  <pivotFields count="19">
    <pivotField showAll="0"/>
    <pivotField showAll="0"/>
    <pivotField showAll="0"/>
    <pivotField axis="axisPage" showAll="0">
      <items count="68">
        <item x="36"/>
        <item x="43"/>
        <item x="45"/>
        <item x="41"/>
        <item x="33"/>
        <item x="39"/>
        <item x="46"/>
        <item x="54"/>
        <item x="35"/>
        <item x="65"/>
        <item x="52"/>
        <item x="57"/>
        <item x="47"/>
        <item x="32"/>
        <item x="50"/>
        <item x="53"/>
        <item x="24"/>
        <item x="21"/>
        <item x="22"/>
        <item x="8"/>
        <item x="9"/>
        <item x="11"/>
        <item x="30"/>
        <item x="0"/>
        <item x="5"/>
        <item x="18"/>
        <item x="2"/>
        <item x="64"/>
        <item x="62"/>
        <item x="27"/>
        <item x="28"/>
        <item x="59"/>
        <item x="55"/>
        <item x="26"/>
        <item x="7"/>
        <item x="31"/>
        <item x="44"/>
        <item x="25"/>
        <item x="58"/>
        <item x="29"/>
        <item x="4"/>
        <item x="49"/>
        <item x="56"/>
        <item x="63"/>
        <item x="17"/>
        <item x="14"/>
        <item x="19"/>
        <item x="66"/>
        <item x="10"/>
        <item x="61"/>
        <item x="12"/>
        <item x="6"/>
        <item x="16"/>
        <item x="60"/>
        <item x="1"/>
        <item x="20"/>
        <item x="13"/>
        <item x="15"/>
        <item x="3"/>
        <item x="51"/>
        <item x="42"/>
        <item x="37"/>
        <item x="38"/>
        <item x="34"/>
        <item x="48"/>
        <item x="23"/>
        <item x="40"/>
        <item t="default"/>
      </items>
    </pivotField>
    <pivotField showAll="0"/>
    <pivotField showAll="0"/>
    <pivotField numFmtId="164" showAll="0"/>
    <pivotField numFmtId="164" showAll="0">
      <items count="15">
        <item x="0"/>
        <item x="1"/>
        <item x="2"/>
        <item x="3"/>
        <item x="4"/>
        <item x="5"/>
        <item x="6"/>
        <item x="7"/>
        <item x="8"/>
        <item x="9"/>
        <item x="10"/>
        <item x="11"/>
        <item x="12"/>
        <item x="13"/>
        <item t="default"/>
      </items>
    </pivotField>
    <pivotField showAll="0"/>
    <pivotField showAll="0"/>
    <pivotField showAll="0"/>
    <pivotField showAll="0"/>
    <pivotField showAll="0"/>
    <pivotField showAll="0"/>
    <pivotField showAll="0"/>
    <pivotField showAll="0"/>
    <pivotField axis="axisRow" dataField="1" showAll="0">
      <items count="11">
        <item x="0"/>
        <item x="2"/>
        <item x="1"/>
        <item x="3"/>
        <item x="8"/>
        <item x="7"/>
        <item x="6"/>
        <item x="9"/>
        <item x="5"/>
        <item x="4"/>
        <item t="default"/>
      </items>
    </pivotField>
    <pivotField showAll="0">
      <items count="7">
        <item x="0"/>
        <item x="1"/>
        <item x="2"/>
        <item x="3"/>
        <item x="4"/>
        <item x="5"/>
        <item t="default"/>
      </items>
    </pivotField>
    <pivotField showAll="0">
      <items count="7">
        <item x="0"/>
        <item x="1"/>
        <item x="2"/>
        <item x="3"/>
        <item x="4"/>
        <item x="5"/>
        <item t="default"/>
      </items>
    </pivotField>
  </pivotFields>
  <rowFields count="1">
    <field x="16"/>
  </rowFields>
  <rowItems count="11">
    <i>
      <x/>
    </i>
    <i>
      <x v="1"/>
    </i>
    <i>
      <x v="2"/>
    </i>
    <i>
      <x v="3"/>
    </i>
    <i>
      <x v="4"/>
    </i>
    <i>
      <x v="5"/>
    </i>
    <i>
      <x v="6"/>
    </i>
    <i>
      <x v="7"/>
    </i>
    <i>
      <x v="8"/>
    </i>
    <i>
      <x v="9"/>
    </i>
    <i t="grand">
      <x/>
    </i>
  </rowItems>
  <colItems count="1">
    <i/>
  </colItems>
  <pageFields count="1">
    <pageField fld="3" hier="-1"/>
  </pageFields>
  <dataFields count="1">
    <dataField name="Cuenta de Estado" fld="16" subtotal="count" baseField="0" baseItem="0"/>
  </dataFields>
  <formats count="11">
    <format dxfId="10">
      <pivotArea collapsedLevelsAreSubtotals="1" fieldPosition="0">
        <references count="1">
          <reference field="16" count="0"/>
        </references>
      </pivotArea>
    </format>
    <format dxfId="9">
      <pivotArea dataOnly="0" labelOnly="1" fieldPosition="0">
        <references count="1">
          <reference field="16" count="0"/>
        </references>
      </pivotArea>
    </format>
    <format dxfId="8">
      <pivotArea collapsedLevelsAreSubtotals="1" fieldPosition="0">
        <references count="1">
          <reference field="16" count="0"/>
        </references>
      </pivotArea>
    </format>
    <format dxfId="7">
      <pivotArea dataOnly="0" labelOnly="1" fieldPosition="0">
        <references count="1">
          <reference field="16" count="0"/>
        </references>
      </pivotArea>
    </format>
    <format dxfId="6">
      <pivotArea type="all" dataOnly="0" outline="0" fieldPosition="0"/>
    </format>
    <format dxfId="5">
      <pivotArea outline="0" collapsedLevelsAreSubtotals="1" fieldPosition="0"/>
    </format>
    <format dxfId="4">
      <pivotArea field="16" type="button" dataOnly="0" labelOnly="1" outline="0" axis="axisRow" fieldPosition="0"/>
    </format>
    <format dxfId="3">
      <pivotArea dataOnly="0" labelOnly="1" fieldPosition="0">
        <references count="1">
          <reference field="16" count="0"/>
        </references>
      </pivotArea>
    </format>
    <format dxfId="2">
      <pivotArea dataOnly="0" labelOnly="1" grandRow="1" outline="0" fieldPosition="0"/>
    </format>
    <format dxfId="1">
      <pivotArea dataOnly="0" labelOnly="1" outline="0" axis="axisValues" fieldPosition="0"/>
    </format>
    <format dxfId="0">
      <pivotArea grandRow="1"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B3" totalsRowShown="0">
  <autoFilter ref="A1:B3" xr:uid="{00000000-0009-0000-0100-000001000000}"/>
  <tableColumns count="2">
    <tableColumn id="1" xr3:uid="{00000000-0010-0000-0000-000001000000}" name="Subdirección Administrativa y Financiera-Gestión de Tecnología e Informática "/>
    <tableColumn id="2" xr3:uid="{00000000-0010-0000-0000-000002000000}" name="1"/>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L123"/>
  <sheetViews>
    <sheetView topLeftCell="Y1" zoomScale="70" zoomScaleNormal="70" zoomScaleSheetLayoutView="55" workbookViewId="0">
      <pane ySplit="10" topLeftCell="A124" activePane="bottomLeft" state="frozen"/>
      <selection pane="bottomLeft" activeCell="Z131" sqref="Z131"/>
    </sheetView>
  </sheetViews>
  <sheetFormatPr baseColWidth="10" defaultColWidth="9.1640625" defaultRowHeight="14" x14ac:dyDescent="0.15"/>
  <cols>
    <col min="1" max="1" width="12.6640625" style="7" customWidth="1"/>
    <col min="2" max="2" width="12.5" style="7" customWidth="1"/>
    <col min="3" max="3" width="80.6640625" style="7" customWidth="1"/>
    <col min="4" max="4" width="48.5" style="46" customWidth="1"/>
    <col min="5" max="5" width="23.5" style="7" customWidth="1"/>
    <col min="6" max="6" width="29.33203125" style="7" customWidth="1"/>
    <col min="7" max="7" width="25.5" style="44" customWidth="1"/>
    <col min="8" max="8" width="12.5" style="7" customWidth="1"/>
    <col min="9" max="9" width="13.33203125" style="7" customWidth="1"/>
    <col min="10" max="10" width="18.1640625" style="7" customWidth="1"/>
    <col min="11" max="11" width="15.5" style="7" customWidth="1"/>
    <col min="12" max="12" width="21.5" style="7" customWidth="1"/>
    <col min="13" max="13" width="24" style="45" customWidth="1"/>
    <col min="14" max="14" width="22.33203125" style="28" customWidth="1"/>
    <col min="15" max="15" width="14" style="44" customWidth="1"/>
    <col min="16" max="16" width="21.5" style="7" customWidth="1"/>
    <col min="17" max="17" width="19.5" style="28" customWidth="1"/>
    <col min="18" max="18" width="17.6640625" style="7" customWidth="1"/>
    <col min="19" max="19" width="13.1640625" style="7" customWidth="1"/>
    <col min="20" max="20" width="48.1640625" style="7" customWidth="1"/>
    <col min="21" max="21" width="24" style="7" customWidth="1"/>
    <col min="22" max="22" width="43.6640625" style="7" customWidth="1"/>
    <col min="23" max="23" width="20.1640625" style="7" customWidth="1"/>
    <col min="24" max="24" width="20.83203125" style="7" customWidth="1"/>
    <col min="25" max="25" width="89" style="7" customWidth="1"/>
    <col min="26" max="26" width="38" style="58" customWidth="1"/>
    <col min="27" max="27" width="24.5" style="7" customWidth="1"/>
    <col min="28" max="38" width="87.1640625" style="7" customWidth="1"/>
    <col min="39" max="243" width="8" style="7" customWidth="1"/>
    <col min="244" max="245" width="11.6640625" style="7" customWidth="1"/>
    <col min="246" max="246" width="55.5" style="7" customWidth="1"/>
    <col min="247" max="247" width="9.1640625" style="7"/>
    <col min="248" max="248" width="13.5" style="7" bestFit="1" customWidth="1"/>
    <col min="249" max="16384" width="9.1640625" style="7"/>
  </cols>
  <sheetData>
    <row r="1" spans="1:246" ht="15.75" hidden="1" customHeight="1" thickBot="1" x14ac:dyDescent="0.2">
      <c r="D1" s="165" t="s">
        <v>0</v>
      </c>
      <c r="E1" s="166">
        <v>53</v>
      </c>
      <c r="F1" s="166" t="s">
        <v>1</v>
      </c>
      <c r="N1" s="7"/>
      <c r="W1" s="167"/>
      <c r="Z1" s="7"/>
    </row>
    <row r="2" spans="1:246" ht="15.75" hidden="1" customHeight="1" thickBot="1" x14ac:dyDescent="0.2">
      <c r="D2" s="165" t="s">
        <v>2</v>
      </c>
      <c r="E2" s="166">
        <v>400</v>
      </c>
      <c r="F2" s="166" t="s">
        <v>3</v>
      </c>
      <c r="N2" s="7"/>
      <c r="W2" s="167"/>
      <c r="Z2" s="7"/>
    </row>
    <row r="3" spans="1:246" ht="15.75" hidden="1" customHeight="1" thickBot="1" x14ac:dyDescent="0.2">
      <c r="D3" s="165" t="s">
        <v>4</v>
      </c>
      <c r="E3" s="166">
        <v>1</v>
      </c>
      <c r="N3" s="7"/>
      <c r="W3" s="167"/>
      <c r="Z3" s="7"/>
    </row>
    <row r="4" spans="1:246" ht="15.75" hidden="1" customHeight="1" thickBot="1" x14ac:dyDescent="0.2">
      <c r="D4" s="165" t="s">
        <v>5</v>
      </c>
      <c r="E4" s="166">
        <v>12711</v>
      </c>
      <c r="N4" s="7"/>
      <c r="W4" s="167"/>
      <c r="Z4" s="7"/>
    </row>
    <row r="5" spans="1:246" ht="15.75" hidden="1" customHeight="1" thickBot="1" x14ac:dyDescent="0.2">
      <c r="D5" s="165" t="s">
        <v>6</v>
      </c>
      <c r="E5" s="168">
        <v>44561</v>
      </c>
      <c r="N5" s="7"/>
      <c r="W5" s="167"/>
      <c r="Z5" s="7"/>
    </row>
    <row r="6" spans="1:246" ht="15.75" hidden="1" customHeight="1" thickBot="1" x14ac:dyDescent="0.2">
      <c r="D6" s="165" t="s">
        <v>7</v>
      </c>
      <c r="E6" s="166">
        <v>0</v>
      </c>
      <c r="N6" s="7"/>
      <c r="W6" s="167"/>
      <c r="Z6" s="7"/>
    </row>
    <row r="7" spans="1:246" ht="15" hidden="1" customHeight="1" thickBot="1" x14ac:dyDescent="0.2">
      <c r="N7" s="7"/>
      <c r="W7" s="167"/>
      <c r="Z7" s="7"/>
    </row>
    <row r="8" spans="1:246" ht="15.75" hidden="1" customHeight="1" thickBot="1" x14ac:dyDescent="0.2">
      <c r="C8" s="390"/>
      <c r="D8" s="390"/>
      <c r="E8" s="390"/>
      <c r="F8" s="390"/>
      <c r="G8" s="390"/>
      <c r="H8" s="390"/>
      <c r="I8" s="390"/>
      <c r="J8" s="390"/>
      <c r="K8" s="390"/>
      <c r="L8" s="390"/>
      <c r="O8" s="7"/>
      <c r="P8" s="28"/>
      <c r="W8" s="167"/>
      <c r="X8" s="28"/>
      <c r="Y8" s="28"/>
      <c r="Z8" s="7"/>
    </row>
    <row r="9" spans="1:246" ht="15.75" hidden="1" customHeight="1" thickBot="1" x14ac:dyDescent="0.2">
      <c r="C9" s="169">
        <v>12</v>
      </c>
      <c r="D9" s="170">
        <v>16</v>
      </c>
      <c r="E9" s="169">
        <v>20</v>
      </c>
      <c r="F9" s="169">
        <v>24</v>
      </c>
      <c r="G9" s="169">
        <v>28</v>
      </c>
      <c r="H9" s="169">
        <v>31</v>
      </c>
      <c r="I9" s="169">
        <v>32</v>
      </c>
      <c r="J9" s="169">
        <v>33</v>
      </c>
      <c r="K9" s="169">
        <v>34</v>
      </c>
      <c r="L9" s="169">
        <v>35</v>
      </c>
      <c r="O9" s="171"/>
      <c r="P9" s="28"/>
      <c r="U9" s="391" t="s">
        <v>8</v>
      </c>
      <c r="V9" s="392"/>
      <c r="W9" s="167"/>
      <c r="X9" s="28"/>
      <c r="Y9" s="28"/>
      <c r="Z9" s="7"/>
      <c r="IJ9" s="169">
        <v>50</v>
      </c>
      <c r="IK9" s="169">
        <v>51</v>
      </c>
      <c r="IL9" s="169">
        <v>52</v>
      </c>
    </row>
    <row r="10" spans="1:246" s="28" customFormat="1" ht="82.5" customHeight="1" thickBot="1" x14ac:dyDescent="0.25">
      <c r="A10" s="172" t="s">
        <v>9</v>
      </c>
      <c r="B10" s="172" t="s">
        <v>10</v>
      </c>
      <c r="C10" s="172" t="s">
        <v>11</v>
      </c>
      <c r="D10" s="172" t="s">
        <v>12</v>
      </c>
      <c r="E10" s="172" t="s">
        <v>13</v>
      </c>
      <c r="F10" s="172" t="s">
        <v>14</v>
      </c>
      <c r="G10" s="172" t="s">
        <v>15</v>
      </c>
      <c r="H10" s="172" t="s">
        <v>16</v>
      </c>
      <c r="I10" s="172" t="s">
        <v>17</v>
      </c>
      <c r="J10" s="172" t="s">
        <v>18</v>
      </c>
      <c r="K10" s="172" t="s">
        <v>19</v>
      </c>
      <c r="L10" s="172" t="s">
        <v>20</v>
      </c>
      <c r="M10" s="173" t="s">
        <v>21</v>
      </c>
      <c r="N10" s="174" t="s">
        <v>22</v>
      </c>
      <c r="O10" s="175" t="s">
        <v>23</v>
      </c>
      <c r="P10" s="174" t="s">
        <v>24</v>
      </c>
      <c r="Q10" s="173" t="s">
        <v>25</v>
      </c>
      <c r="R10" s="176" t="s">
        <v>26</v>
      </c>
      <c r="S10" s="175" t="s">
        <v>27</v>
      </c>
      <c r="T10" s="175" t="s">
        <v>28</v>
      </c>
      <c r="U10" s="177" t="s">
        <v>29</v>
      </c>
      <c r="V10" s="178" t="s">
        <v>30</v>
      </c>
      <c r="W10" s="179" t="s">
        <v>31</v>
      </c>
      <c r="X10" s="174" t="s">
        <v>32</v>
      </c>
      <c r="Y10" s="180" t="s">
        <v>33</v>
      </c>
      <c r="Z10" s="181" t="s">
        <v>26</v>
      </c>
      <c r="IJ10" s="182" t="s">
        <v>34</v>
      </c>
      <c r="IK10" s="182" t="s">
        <v>35</v>
      </c>
      <c r="IL10" s="183" t="s">
        <v>36</v>
      </c>
    </row>
    <row r="11" spans="1:246" ht="197.25" customHeight="1" x14ac:dyDescent="0.15">
      <c r="A11" s="184">
        <v>1</v>
      </c>
      <c r="B11" s="184">
        <v>1</v>
      </c>
      <c r="C11" s="185" t="s">
        <v>37</v>
      </c>
      <c r="D11" s="186" t="s">
        <v>38</v>
      </c>
      <c r="E11" s="187" t="s">
        <v>39</v>
      </c>
      <c r="F11" s="188" t="s">
        <v>40</v>
      </c>
      <c r="G11" s="189" t="s">
        <v>41</v>
      </c>
      <c r="H11" s="190" t="s">
        <v>42</v>
      </c>
      <c r="I11" s="191">
        <v>44562</v>
      </c>
      <c r="J11" s="191">
        <v>44651</v>
      </c>
      <c r="K11" s="192">
        <v>12</v>
      </c>
      <c r="L11" s="193" t="s">
        <v>43</v>
      </c>
      <c r="M11" s="194" t="s">
        <v>44</v>
      </c>
      <c r="N11" s="195">
        <v>111</v>
      </c>
      <c r="O11" s="195" t="s">
        <v>45</v>
      </c>
      <c r="P11" s="195">
        <v>111</v>
      </c>
      <c r="Q11" s="194" t="s">
        <v>46</v>
      </c>
      <c r="R11" s="196" t="s">
        <v>47</v>
      </c>
      <c r="S11" s="197" t="s">
        <v>48</v>
      </c>
      <c r="U11" s="198"/>
      <c r="V11" s="199"/>
      <c r="W11" s="200" t="s">
        <v>49</v>
      </c>
      <c r="X11" s="201">
        <v>111</v>
      </c>
      <c r="Y11" s="194" t="s">
        <v>46</v>
      </c>
      <c r="Z11" s="202" t="s">
        <v>47</v>
      </c>
      <c r="IJ11" s="29"/>
      <c r="IK11" s="30"/>
      <c r="IL11" s="31"/>
    </row>
    <row r="12" spans="1:246" ht="168" customHeight="1" x14ac:dyDescent="0.15">
      <c r="A12" s="184">
        <v>0</v>
      </c>
      <c r="B12" s="184">
        <f>+B11+1</f>
        <v>2</v>
      </c>
      <c r="C12" s="185" t="s">
        <v>37</v>
      </c>
      <c r="D12" s="186" t="s">
        <v>38</v>
      </c>
      <c r="E12" s="187" t="s">
        <v>39</v>
      </c>
      <c r="F12" s="188" t="s">
        <v>50</v>
      </c>
      <c r="G12" s="189" t="s">
        <v>41</v>
      </c>
      <c r="H12" s="190" t="s">
        <v>51</v>
      </c>
      <c r="I12" s="191">
        <v>44562</v>
      </c>
      <c r="J12" s="191">
        <v>44651</v>
      </c>
      <c r="K12" s="192">
        <v>12</v>
      </c>
      <c r="L12" s="193" t="s">
        <v>43</v>
      </c>
      <c r="M12" s="200" t="s">
        <v>52</v>
      </c>
      <c r="N12" s="195">
        <v>56</v>
      </c>
      <c r="O12" s="195" t="s">
        <v>45</v>
      </c>
      <c r="P12" s="195">
        <v>56</v>
      </c>
      <c r="Q12" s="194" t="s">
        <v>53</v>
      </c>
      <c r="R12" s="196" t="s">
        <v>47</v>
      </c>
      <c r="S12" s="197" t="s">
        <v>48</v>
      </c>
      <c r="U12" s="198"/>
      <c r="V12" s="199"/>
      <c r="W12" s="200" t="s">
        <v>54</v>
      </c>
      <c r="X12" s="201">
        <v>56</v>
      </c>
      <c r="Y12" s="194" t="s">
        <v>53</v>
      </c>
      <c r="Z12" s="202" t="s">
        <v>47</v>
      </c>
    </row>
    <row r="13" spans="1:246" ht="207.75" customHeight="1" x14ac:dyDescent="0.15">
      <c r="A13" s="184">
        <v>0</v>
      </c>
      <c r="B13" s="184">
        <f>+B12+1</f>
        <v>3</v>
      </c>
      <c r="C13" s="185" t="s">
        <v>37</v>
      </c>
      <c r="D13" s="186" t="s">
        <v>38</v>
      </c>
      <c r="E13" s="187" t="s">
        <v>39</v>
      </c>
      <c r="F13" s="188" t="s">
        <v>55</v>
      </c>
      <c r="G13" s="189" t="s">
        <v>41</v>
      </c>
      <c r="H13" s="190" t="s">
        <v>56</v>
      </c>
      <c r="I13" s="191">
        <v>44562</v>
      </c>
      <c r="J13" s="191">
        <v>44651</v>
      </c>
      <c r="K13" s="192">
        <v>12</v>
      </c>
      <c r="L13" s="193" t="s">
        <v>43</v>
      </c>
      <c r="M13" s="203" t="s">
        <v>57</v>
      </c>
      <c r="N13" s="195">
        <v>12</v>
      </c>
      <c r="O13" s="195" t="s">
        <v>45</v>
      </c>
      <c r="P13" s="195">
        <v>12</v>
      </c>
      <c r="Q13" s="203" t="s">
        <v>58</v>
      </c>
      <c r="R13" s="196" t="s">
        <v>47</v>
      </c>
      <c r="S13" s="197" t="s">
        <v>48</v>
      </c>
      <c r="U13" s="198"/>
      <c r="V13" s="199"/>
      <c r="W13" s="204" t="s">
        <v>59</v>
      </c>
      <c r="X13" s="201">
        <v>12</v>
      </c>
      <c r="Y13" s="203" t="s">
        <v>58</v>
      </c>
      <c r="Z13" s="202" t="s">
        <v>47</v>
      </c>
    </row>
    <row r="14" spans="1:246" ht="186.75" customHeight="1" x14ac:dyDescent="0.15">
      <c r="A14" s="184">
        <v>0</v>
      </c>
      <c r="B14" s="184">
        <f t="shared" ref="B14:B77" si="0">+B13+1</f>
        <v>4</v>
      </c>
      <c r="C14" s="185" t="s">
        <v>37</v>
      </c>
      <c r="D14" s="186" t="s">
        <v>38</v>
      </c>
      <c r="E14" s="187" t="s">
        <v>39</v>
      </c>
      <c r="F14" s="188" t="s">
        <v>60</v>
      </c>
      <c r="G14" s="189" t="s">
        <v>41</v>
      </c>
      <c r="H14" s="190" t="s">
        <v>61</v>
      </c>
      <c r="I14" s="191">
        <v>44562</v>
      </c>
      <c r="J14" s="191">
        <v>44742</v>
      </c>
      <c r="K14" s="192">
        <v>24</v>
      </c>
      <c r="L14" s="193" t="s">
        <v>43</v>
      </c>
      <c r="M14" s="203" t="s">
        <v>62</v>
      </c>
      <c r="N14" s="205">
        <v>1</v>
      </c>
      <c r="O14" s="195" t="s">
        <v>45</v>
      </c>
      <c r="P14" s="205">
        <v>1</v>
      </c>
      <c r="Q14" s="203" t="s">
        <v>63</v>
      </c>
      <c r="R14" s="196" t="s">
        <v>47</v>
      </c>
      <c r="S14" s="197" t="s">
        <v>48</v>
      </c>
      <c r="U14" s="198"/>
      <c r="V14" s="199"/>
      <c r="W14" s="200" t="s">
        <v>64</v>
      </c>
      <c r="X14" s="205">
        <v>1</v>
      </c>
      <c r="Y14" s="203" t="s">
        <v>63</v>
      </c>
      <c r="Z14" s="202" t="s">
        <v>47</v>
      </c>
    </row>
    <row r="15" spans="1:246" ht="324.75" customHeight="1" x14ac:dyDescent="0.15">
      <c r="A15" s="184">
        <v>0</v>
      </c>
      <c r="B15" s="184">
        <f t="shared" si="0"/>
        <v>5</v>
      </c>
      <c r="C15" s="185" t="s">
        <v>37</v>
      </c>
      <c r="D15" s="186" t="s">
        <v>38</v>
      </c>
      <c r="E15" s="187" t="s">
        <v>39</v>
      </c>
      <c r="F15" s="188" t="s">
        <v>65</v>
      </c>
      <c r="G15" s="189" t="s">
        <v>66</v>
      </c>
      <c r="H15" s="190" t="s">
        <v>61</v>
      </c>
      <c r="I15" s="191">
        <v>44562</v>
      </c>
      <c r="J15" s="191">
        <v>44926</v>
      </c>
      <c r="K15" s="192">
        <v>91</v>
      </c>
      <c r="L15" s="193" t="s">
        <v>43</v>
      </c>
      <c r="M15" s="194" t="s">
        <v>67</v>
      </c>
      <c r="N15" s="205">
        <v>0.16</v>
      </c>
      <c r="O15" s="195" t="s">
        <v>45</v>
      </c>
      <c r="P15" s="205">
        <v>0.16</v>
      </c>
      <c r="Q15" s="188" t="s">
        <v>68</v>
      </c>
      <c r="R15" s="206" t="s">
        <v>69</v>
      </c>
      <c r="S15" s="207" t="s">
        <v>70</v>
      </c>
      <c r="U15" s="208">
        <v>0.2</v>
      </c>
      <c r="V15" s="209" t="s">
        <v>71</v>
      </c>
      <c r="W15" s="210" t="s">
        <v>72</v>
      </c>
      <c r="X15" s="205">
        <v>0.16</v>
      </c>
      <c r="Y15" s="193" t="s">
        <v>73</v>
      </c>
      <c r="Z15" s="211" t="s">
        <v>69</v>
      </c>
    </row>
    <row r="16" spans="1:246" ht="407.25" customHeight="1" x14ac:dyDescent="0.15">
      <c r="A16" s="184">
        <v>0</v>
      </c>
      <c r="B16" s="184">
        <f t="shared" si="0"/>
        <v>6</v>
      </c>
      <c r="C16" s="185" t="s">
        <v>37</v>
      </c>
      <c r="D16" s="186" t="s">
        <v>38</v>
      </c>
      <c r="E16" s="187" t="s">
        <v>39</v>
      </c>
      <c r="F16" s="188" t="s">
        <v>74</v>
      </c>
      <c r="G16" s="189" t="s">
        <v>75</v>
      </c>
      <c r="H16" s="190" t="s">
        <v>61</v>
      </c>
      <c r="I16" s="191">
        <v>44562</v>
      </c>
      <c r="J16" s="191">
        <v>44926</v>
      </c>
      <c r="K16" s="192">
        <v>91</v>
      </c>
      <c r="L16" s="193" t="s">
        <v>76</v>
      </c>
      <c r="M16" s="194" t="s">
        <v>77</v>
      </c>
      <c r="N16" s="205">
        <v>0.12</v>
      </c>
      <c r="O16" s="195" t="s">
        <v>45</v>
      </c>
      <c r="P16" s="205">
        <v>0.46</v>
      </c>
      <c r="Q16" s="188" t="s">
        <v>78</v>
      </c>
      <c r="R16" s="206" t="s">
        <v>69</v>
      </c>
      <c r="S16" s="207" t="s">
        <v>70</v>
      </c>
      <c r="U16" s="208">
        <v>1</v>
      </c>
      <c r="V16" s="212" t="s">
        <v>79</v>
      </c>
      <c r="W16" s="200" t="s">
        <v>80</v>
      </c>
      <c r="X16" s="205">
        <v>0.55000000000000004</v>
      </c>
      <c r="Y16" s="193" t="s">
        <v>81</v>
      </c>
      <c r="Z16" s="211" t="s">
        <v>69</v>
      </c>
      <c r="AA16" s="57" t="s">
        <v>82</v>
      </c>
    </row>
    <row r="17" spans="1:26" ht="258.75" customHeight="1" x14ac:dyDescent="0.15">
      <c r="A17" s="184">
        <v>0</v>
      </c>
      <c r="B17" s="184">
        <f t="shared" si="0"/>
        <v>7</v>
      </c>
      <c r="C17" s="185" t="s">
        <v>37</v>
      </c>
      <c r="D17" s="186" t="s">
        <v>38</v>
      </c>
      <c r="E17" s="187" t="s">
        <v>39</v>
      </c>
      <c r="F17" s="188" t="s">
        <v>83</v>
      </c>
      <c r="G17" s="189" t="s">
        <v>84</v>
      </c>
      <c r="H17" s="190" t="s">
        <v>61</v>
      </c>
      <c r="I17" s="191">
        <v>44562</v>
      </c>
      <c r="J17" s="191">
        <v>44926</v>
      </c>
      <c r="K17" s="192">
        <v>91</v>
      </c>
      <c r="L17" s="193" t="s">
        <v>85</v>
      </c>
      <c r="M17" s="194" t="s">
        <v>86</v>
      </c>
      <c r="N17" s="205">
        <v>0.6</v>
      </c>
      <c r="O17" s="195" t="s">
        <v>87</v>
      </c>
      <c r="P17" s="205">
        <v>1</v>
      </c>
      <c r="Q17" s="188" t="s">
        <v>88</v>
      </c>
      <c r="R17" s="196" t="s">
        <v>47</v>
      </c>
      <c r="S17" s="213" t="s">
        <v>89</v>
      </c>
      <c r="U17" s="208">
        <v>1</v>
      </c>
      <c r="V17" s="209" t="s">
        <v>90</v>
      </c>
      <c r="W17" s="200" t="s">
        <v>91</v>
      </c>
      <c r="X17" s="205">
        <v>1</v>
      </c>
      <c r="Y17" s="193" t="s">
        <v>92</v>
      </c>
      <c r="Z17" s="202" t="s">
        <v>93</v>
      </c>
    </row>
    <row r="18" spans="1:26" ht="314.25" customHeight="1" x14ac:dyDescent="0.15">
      <c r="A18" s="184">
        <v>0</v>
      </c>
      <c r="B18" s="184">
        <f t="shared" si="0"/>
        <v>8</v>
      </c>
      <c r="C18" s="185" t="s">
        <v>37</v>
      </c>
      <c r="D18" s="186" t="s">
        <v>38</v>
      </c>
      <c r="E18" s="187" t="s">
        <v>39</v>
      </c>
      <c r="F18" s="188" t="s">
        <v>94</v>
      </c>
      <c r="G18" s="189" t="s">
        <v>95</v>
      </c>
      <c r="H18" s="190" t="s">
        <v>61</v>
      </c>
      <c r="I18" s="191">
        <v>44562</v>
      </c>
      <c r="J18" s="191">
        <v>44926</v>
      </c>
      <c r="K18" s="192">
        <v>91</v>
      </c>
      <c r="L18" s="193" t="s">
        <v>96</v>
      </c>
      <c r="M18" s="194" t="s">
        <v>97</v>
      </c>
      <c r="N18" s="205">
        <v>0.37</v>
      </c>
      <c r="O18" s="195" t="s">
        <v>45</v>
      </c>
      <c r="P18" s="205">
        <v>0.37</v>
      </c>
      <c r="Q18" s="214" t="s">
        <v>98</v>
      </c>
      <c r="R18" s="206" t="s">
        <v>69</v>
      </c>
      <c r="S18" s="207" t="s">
        <v>70</v>
      </c>
      <c r="U18" s="208">
        <v>1</v>
      </c>
      <c r="V18" s="209" t="s">
        <v>99</v>
      </c>
      <c r="W18" s="204" t="s">
        <v>100</v>
      </c>
      <c r="X18" s="205">
        <v>1</v>
      </c>
      <c r="Y18" s="193" t="s">
        <v>101</v>
      </c>
      <c r="Z18" s="215" t="s">
        <v>102</v>
      </c>
    </row>
    <row r="19" spans="1:26" ht="174.75" customHeight="1" x14ac:dyDescent="0.15">
      <c r="A19" s="184">
        <v>0</v>
      </c>
      <c r="B19" s="184">
        <f t="shared" si="0"/>
        <v>9</v>
      </c>
      <c r="C19" s="185" t="s">
        <v>37</v>
      </c>
      <c r="D19" s="186" t="s">
        <v>38</v>
      </c>
      <c r="E19" s="187" t="s">
        <v>39</v>
      </c>
      <c r="F19" s="188" t="s">
        <v>103</v>
      </c>
      <c r="G19" s="189" t="s">
        <v>104</v>
      </c>
      <c r="H19" s="190" t="s">
        <v>61</v>
      </c>
      <c r="I19" s="191">
        <v>44562</v>
      </c>
      <c r="J19" s="191">
        <v>44926</v>
      </c>
      <c r="K19" s="192">
        <v>91</v>
      </c>
      <c r="L19" s="193" t="s">
        <v>105</v>
      </c>
      <c r="M19" s="203" t="s">
        <v>106</v>
      </c>
      <c r="N19" s="205">
        <v>0</v>
      </c>
      <c r="O19" s="195" t="s">
        <v>107</v>
      </c>
      <c r="P19" s="205">
        <v>1</v>
      </c>
      <c r="Q19" s="203" t="s">
        <v>108</v>
      </c>
      <c r="R19" s="196" t="s">
        <v>47</v>
      </c>
      <c r="S19" s="197" t="s">
        <v>48</v>
      </c>
      <c r="U19" s="216">
        <v>0.3</v>
      </c>
      <c r="V19" s="199" t="s">
        <v>109</v>
      </c>
      <c r="W19" s="200" t="s">
        <v>110</v>
      </c>
      <c r="X19" s="205">
        <v>1</v>
      </c>
      <c r="Y19" s="203" t="s">
        <v>111</v>
      </c>
      <c r="Z19" s="202" t="s">
        <v>93</v>
      </c>
    </row>
    <row r="20" spans="1:26" ht="238.5" customHeight="1" thickBot="1" x14ac:dyDescent="0.2">
      <c r="A20" s="184">
        <v>2</v>
      </c>
      <c r="B20" s="184">
        <f t="shared" si="0"/>
        <v>10</v>
      </c>
      <c r="C20" s="185" t="s">
        <v>112</v>
      </c>
      <c r="D20" s="186" t="s">
        <v>113</v>
      </c>
      <c r="E20" s="187" t="s">
        <v>114</v>
      </c>
      <c r="F20" s="188" t="s">
        <v>115</v>
      </c>
      <c r="G20" s="189" t="s">
        <v>116</v>
      </c>
      <c r="H20" s="205">
        <v>1</v>
      </c>
      <c r="I20" s="191">
        <v>44562</v>
      </c>
      <c r="J20" s="191">
        <v>44926</v>
      </c>
      <c r="K20" s="192">
        <v>91</v>
      </c>
      <c r="L20" s="193" t="s">
        <v>117</v>
      </c>
      <c r="M20" s="194" t="s">
        <v>118</v>
      </c>
      <c r="N20" s="205">
        <v>0.5</v>
      </c>
      <c r="O20" s="195" t="s">
        <v>119</v>
      </c>
      <c r="P20" s="205">
        <v>1</v>
      </c>
      <c r="Q20" s="203" t="s">
        <v>120</v>
      </c>
      <c r="R20" s="196" t="s">
        <v>47</v>
      </c>
      <c r="S20" s="207" t="s">
        <v>70</v>
      </c>
      <c r="U20" s="208">
        <v>1</v>
      </c>
      <c r="V20" s="193" t="s">
        <v>121</v>
      </c>
      <c r="W20" s="200" t="s">
        <v>122</v>
      </c>
      <c r="X20" s="205">
        <v>1</v>
      </c>
      <c r="Y20" s="203" t="s">
        <v>123</v>
      </c>
      <c r="Z20" s="202" t="s">
        <v>93</v>
      </c>
    </row>
    <row r="21" spans="1:26" ht="224.25" customHeight="1" thickBot="1" x14ac:dyDescent="0.2">
      <c r="A21" s="184">
        <v>0</v>
      </c>
      <c r="B21" s="184">
        <f t="shared" si="0"/>
        <v>11</v>
      </c>
      <c r="C21" s="185" t="s">
        <v>112</v>
      </c>
      <c r="D21" s="186" t="s">
        <v>113</v>
      </c>
      <c r="E21" s="187" t="s">
        <v>114</v>
      </c>
      <c r="F21" s="188" t="s">
        <v>124</v>
      </c>
      <c r="G21" s="189" t="s">
        <v>125</v>
      </c>
      <c r="H21" s="205">
        <v>1</v>
      </c>
      <c r="I21" s="191">
        <v>44562</v>
      </c>
      <c r="J21" s="191">
        <v>44926</v>
      </c>
      <c r="K21" s="192">
        <v>91</v>
      </c>
      <c r="L21" s="193" t="s">
        <v>117</v>
      </c>
      <c r="M21" s="194" t="s">
        <v>126</v>
      </c>
      <c r="N21" s="205">
        <v>0.6</v>
      </c>
      <c r="O21" s="195" t="s">
        <v>119</v>
      </c>
      <c r="P21" s="205">
        <v>0.86</v>
      </c>
      <c r="Q21" s="188" t="s">
        <v>127</v>
      </c>
      <c r="R21" s="206" t="s">
        <v>69</v>
      </c>
      <c r="S21" s="213" t="s">
        <v>89</v>
      </c>
      <c r="U21" s="49">
        <v>0.5</v>
      </c>
      <c r="V21" s="50" t="s">
        <v>128</v>
      </c>
      <c r="W21" s="200" t="s">
        <v>122</v>
      </c>
      <c r="X21" s="205">
        <v>1</v>
      </c>
      <c r="Y21" s="217" t="s">
        <v>129</v>
      </c>
      <c r="Z21" s="202" t="s">
        <v>93</v>
      </c>
    </row>
    <row r="22" spans="1:26" ht="223.5" customHeight="1" x14ac:dyDescent="0.15">
      <c r="A22" s="184">
        <v>0</v>
      </c>
      <c r="B22" s="184">
        <f t="shared" si="0"/>
        <v>12</v>
      </c>
      <c r="C22" s="185" t="s">
        <v>112</v>
      </c>
      <c r="D22" s="186" t="s">
        <v>113</v>
      </c>
      <c r="E22" s="187" t="s">
        <v>114</v>
      </c>
      <c r="F22" s="188" t="s">
        <v>130</v>
      </c>
      <c r="G22" s="189" t="s">
        <v>131</v>
      </c>
      <c r="H22" s="184">
        <v>1</v>
      </c>
      <c r="I22" s="191">
        <v>44562</v>
      </c>
      <c r="J22" s="191">
        <v>44742</v>
      </c>
      <c r="K22" s="192">
        <v>24</v>
      </c>
      <c r="L22" s="193" t="s">
        <v>132</v>
      </c>
      <c r="M22" s="218" t="s">
        <v>133</v>
      </c>
      <c r="N22" s="184">
        <v>1</v>
      </c>
      <c r="O22" s="195" t="s">
        <v>119</v>
      </c>
      <c r="P22" s="184">
        <v>1</v>
      </c>
      <c r="Q22" s="218" t="s">
        <v>134</v>
      </c>
      <c r="R22" s="196" t="s">
        <v>47</v>
      </c>
      <c r="S22" s="197" t="s">
        <v>48</v>
      </c>
      <c r="U22" s="208">
        <v>1</v>
      </c>
      <c r="V22" s="193" t="s">
        <v>135</v>
      </c>
      <c r="W22" s="200" t="s">
        <v>122</v>
      </c>
      <c r="X22" s="184">
        <v>1</v>
      </c>
      <c r="Y22" s="218" t="s">
        <v>136</v>
      </c>
      <c r="Z22" s="202" t="s">
        <v>47</v>
      </c>
    </row>
    <row r="23" spans="1:26" ht="189" customHeight="1" x14ac:dyDescent="0.15">
      <c r="A23" s="184">
        <v>0</v>
      </c>
      <c r="B23" s="184">
        <f t="shared" si="0"/>
        <v>13</v>
      </c>
      <c r="C23" s="185" t="s">
        <v>112</v>
      </c>
      <c r="D23" s="186" t="s">
        <v>113</v>
      </c>
      <c r="E23" s="187" t="s">
        <v>114</v>
      </c>
      <c r="F23" s="188" t="s">
        <v>137</v>
      </c>
      <c r="G23" s="189" t="s">
        <v>138</v>
      </c>
      <c r="H23" s="184">
        <v>1</v>
      </c>
      <c r="I23" s="191">
        <v>44562</v>
      </c>
      <c r="J23" s="191">
        <v>44742</v>
      </c>
      <c r="K23" s="192">
        <v>24</v>
      </c>
      <c r="L23" s="193" t="s">
        <v>139</v>
      </c>
      <c r="M23" s="194" t="s">
        <v>140</v>
      </c>
      <c r="N23" s="184">
        <v>1</v>
      </c>
      <c r="O23" s="195" t="s">
        <v>119</v>
      </c>
      <c r="P23" s="184">
        <v>1</v>
      </c>
      <c r="Q23" s="194" t="s">
        <v>141</v>
      </c>
      <c r="R23" s="196" t="s">
        <v>47</v>
      </c>
      <c r="S23" s="197" t="s">
        <v>48</v>
      </c>
      <c r="U23" s="208">
        <v>1</v>
      </c>
      <c r="V23" s="193" t="s">
        <v>142</v>
      </c>
      <c r="W23" s="200" t="s">
        <v>122</v>
      </c>
      <c r="X23" s="184">
        <v>1</v>
      </c>
      <c r="Y23" s="194" t="s">
        <v>143</v>
      </c>
      <c r="Z23" s="215" t="s">
        <v>102</v>
      </c>
    </row>
    <row r="24" spans="1:26" ht="218.25" customHeight="1" x14ac:dyDescent="0.15">
      <c r="A24" s="184">
        <v>0</v>
      </c>
      <c r="B24" s="184">
        <f t="shared" si="0"/>
        <v>14</v>
      </c>
      <c r="C24" s="185" t="s">
        <v>112</v>
      </c>
      <c r="D24" s="186" t="s">
        <v>113</v>
      </c>
      <c r="E24" s="187" t="s">
        <v>114</v>
      </c>
      <c r="F24" s="188" t="s">
        <v>144</v>
      </c>
      <c r="G24" s="189" t="s">
        <v>145</v>
      </c>
      <c r="H24" s="184">
        <v>2</v>
      </c>
      <c r="I24" s="191">
        <v>44562</v>
      </c>
      <c r="J24" s="191">
        <v>44926</v>
      </c>
      <c r="K24" s="192">
        <v>91</v>
      </c>
      <c r="L24" s="193" t="s">
        <v>132</v>
      </c>
      <c r="M24" s="194" t="s">
        <v>146</v>
      </c>
      <c r="N24" s="184">
        <v>0</v>
      </c>
      <c r="O24" s="195" t="s">
        <v>119</v>
      </c>
      <c r="P24" s="184">
        <v>2</v>
      </c>
      <c r="Q24" s="188" t="s">
        <v>147</v>
      </c>
      <c r="R24" s="196" t="s">
        <v>47</v>
      </c>
      <c r="S24" s="207" t="s">
        <v>70</v>
      </c>
      <c r="T24" s="43" t="s">
        <v>148</v>
      </c>
      <c r="U24" s="208"/>
      <c r="V24" s="209" t="s">
        <v>149</v>
      </c>
      <c r="W24" s="200" t="s">
        <v>122</v>
      </c>
      <c r="X24" s="184">
        <v>2</v>
      </c>
      <c r="Y24" s="193" t="s">
        <v>150</v>
      </c>
      <c r="Z24" s="215" t="s">
        <v>102</v>
      </c>
    </row>
    <row r="25" spans="1:26" ht="252.75" customHeight="1" thickBot="1" x14ac:dyDescent="0.2">
      <c r="A25" s="184">
        <v>0</v>
      </c>
      <c r="B25" s="184">
        <f t="shared" si="0"/>
        <v>15</v>
      </c>
      <c r="C25" s="185" t="s">
        <v>112</v>
      </c>
      <c r="D25" s="186" t="s">
        <v>113</v>
      </c>
      <c r="E25" s="187" t="s">
        <v>114</v>
      </c>
      <c r="F25" s="188" t="s">
        <v>151</v>
      </c>
      <c r="G25" s="189" t="s">
        <v>152</v>
      </c>
      <c r="H25" s="184">
        <v>1</v>
      </c>
      <c r="I25" s="191">
        <v>44562</v>
      </c>
      <c r="J25" s="191">
        <v>44742</v>
      </c>
      <c r="K25" s="192">
        <v>24</v>
      </c>
      <c r="L25" s="193" t="s">
        <v>96</v>
      </c>
      <c r="M25" s="219" t="s">
        <v>153</v>
      </c>
      <c r="N25" s="184">
        <v>1</v>
      </c>
      <c r="O25" s="195" t="s">
        <v>45</v>
      </c>
      <c r="P25" s="184">
        <v>1</v>
      </c>
      <c r="Q25" s="219" t="s">
        <v>154</v>
      </c>
      <c r="R25" s="196" t="s">
        <v>47</v>
      </c>
      <c r="S25" s="197" t="s">
        <v>48</v>
      </c>
      <c r="U25" s="220">
        <v>0.5</v>
      </c>
      <c r="V25" s="221" t="s">
        <v>155</v>
      </c>
      <c r="W25" s="200" t="s">
        <v>156</v>
      </c>
      <c r="X25" s="184">
        <v>1</v>
      </c>
      <c r="Y25" s="219" t="s">
        <v>157</v>
      </c>
      <c r="Z25" s="215" t="s">
        <v>102</v>
      </c>
    </row>
    <row r="26" spans="1:26" ht="220.5" customHeight="1" thickBot="1" x14ac:dyDescent="0.2">
      <c r="A26" s="184">
        <v>0</v>
      </c>
      <c r="B26" s="184">
        <f t="shared" si="0"/>
        <v>16</v>
      </c>
      <c r="C26" s="185" t="s">
        <v>112</v>
      </c>
      <c r="D26" s="186" t="s">
        <v>113</v>
      </c>
      <c r="E26" s="187" t="s">
        <v>114</v>
      </c>
      <c r="F26" s="188" t="s">
        <v>158</v>
      </c>
      <c r="G26" s="189" t="s">
        <v>159</v>
      </c>
      <c r="H26" s="184">
        <v>2</v>
      </c>
      <c r="I26" s="191">
        <v>44562</v>
      </c>
      <c r="J26" s="191">
        <v>44742</v>
      </c>
      <c r="K26" s="192">
        <v>24</v>
      </c>
      <c r="L26" s="193" t="s">
        <v>160</v>
      </c>
      <c r="M26" s="218" t="s">
        <v>161</v>
      </c>
      <c r="N26" s="184">
        <v>2</v>
      </c>
      <c r="O26" s="195" t="s">
        <v>162</v>
      </c>
      <c r="P26" s="184">
        <v>2</v>
      </c>
      <c r="Q26" s="218" t="s">
        <v>163</v>
      </c>
      <c r="R26" s="196" t="s">
        <v>47</v>
      </c>
      <c r="S26" s="197" t="s">
        <v>48</v>
      </c>
      <c r="U26" s="51">
        <v>1</v>
      </c>
      <c r="V26" s="222" t="s">
        <v>164</v>
      </c>
      <c r="W26" s="200" t="s">
        <v>165</v>
      </c>
      <c r="X26" s="184">
        <v>2</v>
      </c>
      <c r="Y26" s="218" t="s">
        <v>166</v>
      </c>
      <c r="Z26" s="202" t="s">
        <v>47</v>
      </c>
    </row>
    <row r="27" spans="1:26" ht="246.75" customHeight="1" thickBot="1" x14ac:dyDescent="0.2">
      <c r="A27" s="184">
        <v>0</v>
      </c>
      <c r="B27" s="184">
        <f t="shared" si="0"/>
        <v>17</v>
      </c>
      <c r="C27" s="185" t="s">
        <v>112</v>
      </c>
      <c r="D27" s="186" t="s">
        <v>113</v>
      </c>
      <c r="E27" s="187" t="s">
        <v>114</v>
      </c>
      <c r="F27" s="188" t="s">
        <v>167</v>
      </c>
      <c r="G27" s="189" t="s">
        <v>145</v>
      </c>
      <c r="H27" s="184">
        <v>2</v>
      </c>
      <c r="I27" s="191">
        <v>44562</v>
      </c>
      <c r="J27" s="191">
        <v>44926</v>
      </c>
      <c r="K27" s="192">
        <v>91</v>
      </c>
      <c r="L27" s="193" t="s">
        <v>160</v>
      </c>
      <c r="M27" s="203" t="s">
        <v>168</v>
      </c>
      <c r="N27" s="184">
        <v>1</v>
      </c>
      <c r="O27" s="195" t="s">
        <v>162</v>
      </c>
      <c r="P27" s="184">
        <v>2</v>
      </c>
      <c r="Q27" s="188" t="s">
        <v>169</v>
      </c>
      <c r="R27" s="196" t="s">
        <v>47</v>
      </c>
      <c r="S27" s="223" t="s">
        <v>48</v>
      </c>
      <c r="U27" s="51">
        <v>1</v>
      </c>
      <c r="V27" s="222" t="s">
        <v>170</v>
      </c>
      <c r="W27" s="200" t="s">
        <v>171</v>
      </c>
      <c r="X27" s="184">
        <v>2</v>
      </c>
      <c r="Y27" s="188" t="s">
        <v>172</v>
      </c>
      <c r="Z27" s="215" t="s">
        <v>102</v>
      </c>
    </row>
    <row r="28" spans="1:26" ht="239.25" customHeight="1" thickBot="1" x14ac:dyDescent="0.2">
      <c r="A28" s="184">
        <v>0</v>
      </c>
      <c r="B28" s="184">
        <f t="shared" si="0"/>
        <v>18</v>
      </c>
      <c r="C28" s="185" t="s">
        <v>112</v>
      </c>
      <c r="D28" s="186" t="s">
        <v>113</v>
      </c>
      <c r="E28" s="187" t="s">
        <v>114</v>
      </c>
      <c r="F28" s="188" t="s">
        <v>103</v>
      </c>
      <c r="G28" s="189" t="s">
        <v>104</v>
      </c>
      <c r="H28" s="190" t="s">
        <v>61</v>
      </c>
      <c r="I28" s="191">
        <v>44562</v>
      </c>
      <c r="J28" s="191">
        <v>44926</v>
      </c>
      <c r="K28" s="192">
        <v>91</v>
      </c>
      <c r="L28" s="193" t="s">
        <v>105</v>
      </c>
      <c r="M28" s="203" t="s">
        <v>106</v>
      </c>
      <c r="N28" s="205">
        <v>0</v>
      </c>
      <c r="O28" s="195" t="s">
        <v>107</v>
      </c>
      <c r="P28" s="205">
        <v>1</v>
      </c>
      <c r="Q28" s="203" t="s">
        <v>108</v>
      </c>
      <c r="R28" s="196" t="s">
        <v>47</v>
      </c>
      <c r="S28" s="197" t="s">
        <v>48</v>
      </c>
      <c r="U28" s="216">
        <v>0.3</v>
      </c>
      <c r="V28" s="199" t="s">
        <v>109</v>
      </c>
      <c r="W28" s="200" t="s">
        <v>110</v>
      </c>
      <c r="X28" s="205">
        <v>1</v>
      </c>
      <c r="Y28" s="203" t="s">
        <v>111</v>
      </c>
      <c r="Z28" s="202" t="s">
        <v>93</v>
      </c>
    </row>
    <row r="29" spans="1:26" ht="226.5" customHeight="1" thickBot="1" x14ac:dyDescent="0.2">
      <c r="A29" s="184">
        <v>3</v>
      </c>
      <c r="B29" s="184">
        <f t="shared" si="0"/>
        <v>19</v>
      </c>
      <c r="C29" s="185" t="s">
        <v>173</v>
      </c>
      <c r="D29" s="186" t="s">
        <v>174</v>
      </c>
      <c r="E29" s="187" t="s">
        <v>175</v>
      </c>
      <c r="F29" s="188" t="s">
        <v>158</v>
      </c>
      <c r="G29" s="189" t="s">
        <v>159</v>
      </c>
      <c r="H29" s="184">
        <v>2</v>
      </c>
      <c r="I29" s="191">
        <v>44562</v>
      </c>
      <c r="J29" s="191">
        <v>44742</v>
      </c>
      <c r="K29" s="192">
        <v>24</v>
      </c>
      <c r="L29" s="193" t="s">
        <v>160</v>
      </c>
      <c r="M29" s="203" t="s">
        <v>176</v>
      </c>
      <c r="N29" s="184">
        <v>2</v>
      </c>
      <c r="O29" s="195" t="s">
        <v>162</v>
      </c>
      <c r="P29" s="184">
        <v>2</v>
      </c>
      <c r="Q29" s="218" t="s">
        <v>163</v>
      </c>
      <c r="R29" s="196" t="s">
        <v>47</v>
      </c>
      <c r="S29" s="197" t="s">
        <v>48</v>
      </c>
      <c r="U29" s="51">
        <v>1</v>
      </c>
      <c r="V29" s="222" t="s">
        <v>164</v>
      </c>
      <c r="W29" s="200" t="s">
        <v>165</v>
      </c>
      <c r="X29" s="184">
        <v>2</v>
      </c>
      <c r="Y29" s="218" t="s">
        <v>166</v>
      </c>
      <c r="Z29" s="202" t="s">
        <v>47</v>
      </c>
    </row>
    <row r="30" spans="1:26" ht="178.5" customHeight="1" thickBot="1" x14ac:dyDescent="0.2">
      <c r="A30" s="184">
        <v>0</v>
      </c>
      <c r="B30" s="184">
        <f t="shared" si="0"/>
        <v>20</v>
      </c>
      <c r="C30" s="185" t="s">
        <v>173</v>
      </c>
      <c r="D30" s="186" t="s">
        <v>174</v>
      </c>
      <c r="E30" s="187" t="s">
        <v>175</v>
      </c>
      <c r="F30" s="188" t="s">
        <v>167</v>
      </c>
      <c r="G30" s="189" t="s">
        <v>145</v>
      </c>
      <c r="H30" s="184">
        <v>2</v>
      </c>
      <c r="I30" s="191">
        <v>44562</v>
      </c>
      <c r="J30" s="191">
        <v>44926</v>
      </c>
      <c r="K30" s="192">
        <v>91</v>
      </c>
      <c r="L30" s="193" t="s">
        <v>160</v>
      </c>
      <c r="M30" s="203" t="s">
        <v>177</v>
      </c>
      <c r="N30" s="184">
        <v>1</v>
      </c>
      <c r="O30" s="195" t="s">
        <v>162</v>
      </c>
      <c r="P30" s="184">
        <v>2</v>
      </c>
      <c r="Q30" s="188" t="s">
        <v>169</v>
      </c>
      <c r="R30" s="196" t="s">
        <v>47</v>
      </c>
      <c r="S30" s="223" t="s">
        <v>48</v>
      </c>
      <c r="U30" s="51">
        <v>1</v>
      </c>
      <c r="V30" s="222" t="s">
        <v>170</v>
      </c>
      <c r="W30" s="200" t="s">
        <v>171</v>
      </c>
      <c r="X30" s="184">
        <v>2</v>
      </c>
      <c r="Y30" s="188" t="s">
        <v>172</v>
      </c>
      <c r="Z30" s="215" t="s">
        <v>102</v>
      </c>
    </row>
    <row r="31" spans="1:26" ht="186" customHeight="1" x14ac:dyDescent="0.15">
      <c r="A31" s="184">
        <v>0</v>
      </c>
      <c r="B31" s="184">
        <f t="shared" si="0"/>
        <v>21</v>
      </c>
      <c r="C31" s="185" t="s">
        <v>173</v>
      </c>
      <c r="D31" s="186" t="s">
        <v>174</v>
      </c>
      <c r="E31" s="187" t="s">
        <v>175</v>
      </c>
      <c r="F31" s="188" t="s">
        <v>178</v>
      </c>
      <c r="G31" s="189" t="s">
        <v>138</v>
      </c>
      <c r="H31" s="184">
        <v>1</v>
      </c>
      <c r="I31" s="191">
        <v>44562</v>
      </c>
      <c r="J31" s="191">
        <v>44742</v>
      </c>
      <c r="K31" s="192">
        <v>24</v>
      </c>
      <c r="L31" s="193" t="s">
        <v>139</v>
      </c>
      <c r="M31" s="194" t="s">
        <v>179</v>
      </c>
      <c r="N31" s="184">
        <v>1</v>
      </c>
      <c r="O31" s="195" t="s">
        <v>119</v>
      </c>
      <c r="P31" s="184">
        <v>1</v>
      </c>
      <c r="Q31" s="194" t="s">
        <v>180</v>
      </c>
      <c r="R31" s="196" t="s">
        <v>47</v>
      </c>
      <c r="S31" s="197" t="s">
        <v>48</v>
      </c>
      <c r="U31" s="208">
        <v>1</v>
      </c>
      <c r="V31" s="193" t="s">
        <v>142</v>
      </c>
      <c r="W31" s="200" t="s">
        <v>122</v>
      </c>
      <c r="X31" s="184">
        <v>1</v>
      </c>
      <c r="Y31" s="194" t="s">
        <v>181</v>
      </c>
      <c r="Z31" s="215" t="s">
        <v>102</v>
      </c>
    </row>
    <row r="32" spans="1:26" ht="165" customHeight="1" x14ac:dyDescent="0.15">
      <c r="A32" s="184">
        <v>0</v>
      </c>
      <c r="B32" s="184">
        <f t="shared" si="0"/>
        <v>22</v>
      </c>
      <c r="C32" s="185" t="s">
        <v>173</v>
      </c>
      <c r="D32" s="186" t="s">
        <v>174</v>
      </c>
      <c r="E32" s="187" t="s">
        <v>175</v>
      </c>
      <c r="F32" s="188" t="s">
        <v>144</v>
      </c>
      <c r="G32" s="189" t="s">
        <v>145</v>
      </c>
      <c r="H32" s="184">
        <v>2</v>
      </c>
      <c r="I32" s="191">
        <v>44562</v>
      </c>
      <c r="J32" s="191">
        <v>44926</v>
      </c>
      <c r="K32" s="192">
        <v>91</v>
      </c>
      <c r="L32" s="193" t="s">
        <v>132</v>
      </c>
      <c r="M32" s="194" t="s">
        <v>182</v>
      </c>
      <c r="N32" s="184">
        <v>0</v>
      </c>
      <c r="O32" s="195" t="s">
        <v>119</v>
      </c>
      <c r="P32" s="184">
        <v>2</v>
      </c>
      <c r="Q32" s="188" t="s">
        <v>147</v>
      </c>
      <c r="R32" s="196" t="s">
        <v>47</v>
      </c>
      <c r="S32" s="207" t="s">
        <v>70</v>
      </c>
      <c r="U32" s="208"/>
      <c r="V32" s="209" t="s">
        <v>149</v>
      </c>
      <c r="W32" s="200" t="s">
        <v>122</v>
      </c>
      <c r="X32" s="184">
        <v>2</v>
      </c>
      <c r="Y32" s="193" t="s">
        <v>150</v>
      </c>
      <c r="Z32" s="215" t="s">
        <v>102</v>
      </c>
    </row>
    <row r="33" spans="1:26" ht="357" customHeight="1" x14ac:dyDescent="0.15">
      <c r="A33" s="184">
        <v>0</v>
      </c>
      <c r="B33" s="184">
        <f t="shared" si="0"/>
        <v>23</v>
      </c>
      <c r="C33" s="185" t="s">
        <v>173</v>
      </c>
      <c r="D33" s="186" t="s">
        <v>174</v>
      </c>
      <c r="E33" s="187" t="s">
        <v>175</v>
      </c>
      <c r="F33" s="188" t="s">
        <v>65</v>
      </c>
      <c r="G33" s="189" t="s">
        <v>66</v>
      </c>
      <c r="H33" s="190" t="s">
        <v>61</v>
      </c>
      <c r="I33" s="191">
        <v>44562</v>
      </c>
      <c r="J33" s="191">
        <v>44926</v>
      </c>
      <c r="K33" s="192">
        <v>91</v>
      </c>
      <c r="L33" s="193" t="s">
        <v>183</v>
      </c>
      <c r="M33" s="194" t="s">
        <v>67</v>
      </c>
      <c r="N33" s="205">
        <v>0.16</v>
      </c>
      <c r="O33" s="195" t="s">
        <v>45</v>
      </c>
      <c r="P33" s="205">
        <v>0.16</v>
      </c>
      <c r="Q33" s="188" t="s">
        <v>68</v>
      </c>
      <c r="R33" s="206" t="s">
        <v>69</v>
      </c>
      <c r="S33" s="207" t="s">
        <v>70</v>
      </c>
      <c r="U33" s="208">
        <v>0.2</v>
      </c>
      <c r="V33" s="209" t="s">
        <v>184</v>
      </c>
      <c r="W33" s="204" t="s">
        <v>72</v>
      </c>
      <c r="X33" s="205">
        <v>0.16</v>
      </c>
      <c r="Y33" s="193" t="s">
        <v>185</v>
      </c>
      <c r="Z33" s="211" t="s">
        <v>69</v>
      </c>
    </row>
    <row r="34" spans="1:26" ht="236.25" customHeight="1" x14ac:dyDescent="0.15">
      <c r="A34" s="184">
        <v>0</v>
      </c>
      <c r="B34" s="184">
        <f t="shared" si="0"/>
        <v>24</v>
      </c>
      <c r="C34" s="185" t="s">
        <v>173</v>
      </c>
      <c r="D34" s="186" t="s">
        <v>174</v>
      </c>
      <c r="E34" s="187" t="s">
        <v>175</v>
      </c>
      <c r="F34" s="188" t="s">
        <v>186</v>
      </c>
      <c r="G34" s="189" t="s">
        <v>187</v>
      </c>
      <c r="H34" s="190" t="s">
        <v>61</v>
      </c>
      <c r="I34" s="191">
        <v>44562</v>
      </c>
      <c r="J34" s="191">
        <v>44926</v>
      </c>
      <c r="K34" s="192">
        <v>91</v>
      </c>
      <c r="L34" s="193" t="s">
        <v>183</v>
      </c>
      <c r="M34" s="194" t="s">
        <v>188</v>
      </c>
      <c r="N34" s="205">
        <v>0.6</v>
      </c>
      <c r="O34" s="195" t="s">
        <v>189</v>
      </c>
      <c r="P34" s="205">
        <v>1</v>
      </c>
      <c r="Q34" s="188" t="s">
        <v>190</v>
      </c>
      <c r="R34" s="196" t="s">
        <v>47</v>
      </c>
      <c r="S34" s="207" t="s">
        <v>70</v>
      </c>
      <c r="T34" s="43" t="s">
        <v>191</v>
      </c>
      <c r="U34" s="208">
        <v>1</v>
      </c>
      <c r="V34" s="209" t="s">
        <v>192</v>
      </c>
      <c r="W34" s="200" t="s">
        <v>193</v>
      </c>
      <c r="X34" s="205">
        <v>1</v>
      </c>
      <c r="Y34" s="193" t="s">
        <v>194</v>
      </c>
      <c r="Z34" s="202" t="s">
        <v>47</v>
      </c>
    </row>
    <row r="35" spans="1:26" ht="182.25" customHeight="1" thickBot="1" x14ac:dyDescent="0.2">
      <c r="A35" s="184">
        <v>0</v>
      </c>
      <c r="B35" s="184">
        <f t="shared" si="0"/>
        <v>25</v>
      </c>
      <c r="C35" s="185" t="s">
        <v>173</v>
      </c>
      <c r="D35" s="186" t="s">
        <v>174</v>
      </c>
      <c r="E35" s="187" t="s">
        <v>175</v>
      </c>
      <c r="F35" s="188" t="s">
        <v>103</v>
      </c>
      <c r="G35" s="189" t="s">
        <v>104</v>
      </c>
      <c r="H35" s="190" t="s">
        <v>61</v>
      </c>
      <c r="I35" s="191">
        <v>44562</v>
      </c>
      <c r="J35" s="191">
        <v>44926</v>
      </c>
      <c r="K35" s="192">
        <v>91</v>
      </c>
      <c r="L35" s="193" t="s">
        <v>105</v>
      </c>
      <c r="M35" s="203" t="s">
        <v>106</v>
      </c>
      <c r="N35" s="205">
        <v>0</v>
      </c>
      <c r="O35" s="195" t="s">
        <v>107</v>
      </c>
      <c r="P35" s="205">
        <v>1</v>
      </c>
      <c r="Q35" s="188" t="s">
        <v>108</v>
      </c>
      <c r="R35" s="196" t="s">
        <v>47</v>
      </c>
      <c r="S35" s="197" t="s">
        <v>48</v>
      </c>
      <c r="U35" s="216">
        <v>0.3</v>
      </c>
      <c r="V35" s="199" t="s">
        <v>109</v>
      </c>
      <c r="W35" s="200" t="s">
        <v>110</v>
      </c>
      <c r="X35" s="205">
        <v>1</v>
      </c>
      <c r="Y35" s="203" t="s">
        <v>111</v>
      </c>
      <c r="Z35" s="202" t="s">
        <v>93</v>
      </c>
    </row>
    <row r="36" spans="1:26" ht="234" customHeight="1" thickBot="1" x14ac:dyDescent="0.2">
      <c r="A36" s="184">
        <v>4</v>
      </c>
      <c r="B36" s="184">
        <f t="shared" si="0"/>
        <v>26</v>
      </c>
      <c r="C36" s="185" t="s">
        <v>195</v>
      </c>
      <c r="D36" s="186" t="s">
        <v>196</v>
      </c>
      <c r="E36" s="187" t="s">
        <v>197</v>
      </c>
      <c r="F36" s="188" t="s">
        <v>158</v>
      </c>
      <c r="G36" s="189" t="s">
        <v>159</v>
      </c>
      <c r="H36" s="184">
        <v>2</v>
      </c>
      <c r="I36" s="191">
        <v>44562</v>
      </c>
      <c r="J36" s="191">
        <v>44742</v>
      </c>
      <c r="K36" s="192">
        <v>24</v>
      </c>
      <c r="L36" s="193" t="s">
        <v>160</v>
      </c>
      <c r="M36" s="203" t="s">
        <v>176</v>
      </c>
      <c r="N36" s="184">
        <v>2</v>
      </c>
      <c r="O36" s="195" t="s">
        <v>162</v>
      </c>
      <c r="P36" s="184">
        <v>2</v>
      </c>
      <c r="Q36" s="218" t="s">
        <v>163</v>
      </c>
      <c r="R36" s="196" t="s">
        <v>47</v>
      </c>
      <c r="S36" s="197" t="s">
        <v>48</v>
      </c>
      <c r="U36" s="51">
        <v>1</v>
      </c>
      <c r="V36" s="222" t="s">
        <v>198</v>
      </c>
      <c r="W36" s="200" t="s">
        <v>165</v>
      </c>
      <c r="X36" s="184">
        <v>2</v>
      </c>
      <c r="Y36" s="218" t="s">
        <v>199</v>
      </c>
      <c r="Z36" s="202" t="s">
        <v>47</v>
      </c>
    </row>
    <row r="37" spans="1:26" ht="219" customHeight="1" thickBot="1" x14ac:dyDescent="0.2">
      <c r="A37" s="184">
        <v>0</v>
      </c>
      <c r="B37" s="184">
        <f t="shared" si="0"/>
        <v>27</v>
      </c>
      <c r="C37" s="185" t="s">
        <v>195</v>
      </c>
      <c r="D37" s="186" t="s">
        <v>196</v>
      </c>
      <c r="E37" s="187" t="s">
        <v>197</v>
      </c>
      <c r="F37" s="188" t="s">
        <v>167</v>
      </c>
      <c r="G37" s="189" t="s">
        <v>145</v>
      </c>
      <c r="H37" s="184">
        <v>2</v>
      </c>
      <c r="I37" s="191">
        <v>44562</v>
      </c>
      <c r="J37" s="191">
        <v>44926</v>
      </c>
      <c r="K37" s="192">
        <v>91</v>
      </c>
      <c r="L37" s="193" t="s">
        <v>160</v>
      </c>
      <c r="M37" s="203" t="s">
        <v>200</v>
      </c>
      <c r="N37" s="184">
        <v>1</v>
      </c>
      <c r="O37" s="195" t="s">
        <v>162</v>
      </c>
      <c r="P37" s="184">
        <v>2</v>
      </c>
      <c r="Q37" s="188" t="s">
        <v>169</v>
      </c>
      <c r="R37" s="196" t="s">
        <v>47</v>
      </c>
      <c r="S37" s="223" t="s">
        <v>48</v>
      </c>
      <c r="U37" s="51">
        <v>1</v>
      </c>
      <c r="V37" s="222" t="s">
        <v>201</v>
      </c>
      <c r="W37" s="200" t="s">
        <v>171</v>
      </c>
      <c r="X37" s="184">
        <v>2</v>
      </c>
      <c r="Y37" s="188" t="s">
        <v>172</v>
      </c>
      <c r="Z37" s="215" t="s">
        <v>102</v>
      </c>
    </row>
    <row r="38" spans="1:26" ht="218.25" customHeight="1" x14ac:dyDescent="0.15">
      <c r="A38" s="184">
        <v>0</v>
      </c>
      <c r="B38" s="184">
        <f t="shared" si="0"/>
        <v>28</v>
      </c>
      <c r="C38" s="185" t="s">
        <v>195</v>
      </c>
      <c r="D38" s="186" t="s">
        <v>196</v>
      </c>
      <c r="E38" s="187" t="s">
        <v>197</v>
      </c>
      <c r="F38" s="188" t="s">
        <v>202</v>
      </c>
      <c r="G38" s="189" t="s">
        <v>138</v>
      </c>
      <c r="H38" s="184">
        <v>1</v>
      </c>
      <c r="I38" s="191">
        <v>44562</v>
      </c>
      <c r="J38" s="191">
        <v>44742</v>
      </c>
      <c r="K38" s="192">
        <v>24</v>
      </c>
      <c r="L38" s="193" t="s">
        <v>139</v>
      </c>
      <c r="M38" s="194" t="s">
        <v>203</v>
      </c>
      <c r="N38" s="184">
        <v>1</v>
      </c>
      <c r="O38" s="195" t="s">
        <v>119</v>
      </c>
      <c r="P38" s="184">
        <v>1</v>
      </c>
      <c r="Q38" s="194" t="s">
        <v>204</v>
      </c>
      <c r="R38" s="196" t="s">
        <v>47</v>
      </c>
      <c r="S38" s="197" t="s">
        <v>48</v>
      </c>
      <c r="U38" s="208">
        <v>1</v>
      </c>
      <c r="V38" s="193" t="s">
        <v>205</v>
      </c>
      <c r="W38" s="200" t="s">
        <v>122</v>
      </c>
      <c r="X38" s="184">
        <v>1</v>
      </c>
      <c r="Y38" s="194" t="s">
        <v>206</v>
      </c>
      <c r="Z38" s="202" t="s">
        <v>47</v>
      </c>
    </row>
    <row r="39" spans="1:26" ht="221.25" customHeight="1" x14ac:dyDescent="0.15">
      <c r="A39" s="184">
        <v>0</v>
      </c>
      <c r="B39" s="184">
        <f t="shared" si="0"/>
        <v>29</v>
      </c>
      <c r="C39" s="185" t="s">
        <v>195</v>
      </c>
      <c r="D39" s="186" t="s">
        <v>196</v>
      </c>
      <c r="E39" s="187" t="s">
        <v>197</v>
      </c>
      <c r="F39" s="188" t="s">
        <v>207</v>
      </c>
      <c r="G39" s="189" t="s">
        <v>145</v>
      </c>
      <c r="H39" s="184">
        <v>2</v>
      </c>
      <c r="I39" s="191">
        <v>44562</v>
      </c>
      <c r="J39" s="191">
        <v>44926</v>
      </c>
      <c r="K39" s="192">
        <v>91</v>
      </c>
      <c r="L39" s="193" t="s">
        <v>132</v>
      </c>
      <c r="M39" s="194" t="s">
        <v>208</v>
      </c>
      <c r="N39" s="184">
        <v>0</v>
      </c>
      <c r="O39" s="195" t="s">
        <v>119</v>
      </c>
      <c r="P39" s="184">
        <v>2</v>
      </c>
      <c r="Q39" s="188" t="s">
        <v>147</v>
      </c>
      <c r="R39" s="196" t="s">
        <v>47</v>
      </c>
      <c r="S39" s="207" t="s">
        <v>70</v>
      </c>
      <c r="U39" s="208"/>
      <c r="V39" s="209" t="s">
        <v>209</v>
      </c>
      <c r="W39" s="200" t="s">
        <v>122</v>
      </c>
      <c r="X39" s="184">
        <v>2</v>
      </c>
      <c r="Y39" s="193" t="s">
        <v>210</v>
      </c>
      <c r="Z39" s="215" t="s">
        <v>102</v>
      </c>
    </row>
    <row r="40" spans="1:26" ht="218.25" customHeight="1" thickBot="1" x14ac:dyDescent="0.2">
      <c r="A40" s="184">
        <v>0</v>
      </c>
      <c r="B40" s="184">
        <f t="shared" si="0"/>
        <v>30</v>
      </c>
      <c r="C40" s="185" t="s">
        <v>195</v>
      </c>
      <c r="D40" s="186" t="s">
        <v>196</v>
      </c>
      <c r="E40" s="187" t="s">
        <v>197</v>
      </c>
      <c r="F40" s="188" t="s">
        <v>103</v>
      </c>
      <c r="G40" s="189" t="s">
        <v>104</v>
      </c>
      <c r="H40" s="190" t="s">
        <v>61</v>
      </c>
      <c r="I40" s="191">
        <v>44562</v>
      </c>
      <c r="J40" s="191">
        <v>44926</v>
      </c>
      <c r="K40" s="192">
        <v>91</v>
      </c>
      <c r="L40" s="193" t="s">
        <v>105</v>
      </c>
      <c r="M40" s="203" t="s">
        <v>106</v>
      </c>
      <c r="N40" s="205">
        <v>0</v>
      </c>
      <c r="O40" s="195" t="s">
        <v>107</v>
      </c>
      <c r="P40" s="205">
        <v>1</v>
      </c>
      <c r="Q40" s="188" t="s">
        <v>108</v>
      </c>
      <c r="R40" s="196" t="s">
        <v>47</v>
      </c>
      <c r="S40" s="197" t="s">
        <v>48</v>
      </c>
      <c r="U40" s="216">
        <v>0.3</v>
      </c>
      <c r="V40" s="199" t="s">
        <v>109</v>
      </c>
      <c r="W40" s="200" t="s">
        <v>110</v>
      </c>
      <c r="X40" s="205">
        <v>1</v>
      </c>
      <c r="Y40" s="203" t="s">
        <v>111</v>
      </c>
      <c r="Z40" s="202" t="s">
        <v>93</v>
      </c>
    </row>
    <row r="41" spans="1:26" ht="218.25" customHeight="1" thickBot="1" x14ac:dyDescent="0.2">
      <c r="A41" s="184">
        <v>5</v>
      </c>
      <c r="B41" s="184">
        <f t="shared" si="0"/>
        <v>31</v>
      </c>
      <c r="C41" s="185" t="s">
        <v>211</v>
      </c>
      <c r="D41" s="186" t="s">
        <v>212</v>
      </c>
      <c r="E41" s="187" t="s">
        <v>213</v>
      </c>
      <c r="F41" s="188" t="s">
        <v>214</v>
      </c>
      <c r="G41" s="189" t="s">
        <v>159</v>
      </c>
      <c r="H41" s="184">
        <v>2</v>
      </c>
      <c r="I41" s="191">
        <v>44562</v>
      </c>
      <c r="J41" s="191">
        <v>44742</v>
      </c>
      <c r="K41" s="192">
        <v>24</v>
      </c>
      <c r="L41" s="193" t="s">
        <v>160</v>
      </c>
      <c r="M41" s="203" t="s">
        <v>215</v>
      </c>
      <c r="N41" s="184">
        <v>2</v>
      </c>
      <c r="O41" s="195" t="s">
        <v>162</v>
      </c>
      <c r="P41" s="184">
        <v>2</v>
      </c>
      <c r="Q41" s="218" t="s">
        <v>163</v>
      </c>
      <c r="R41" s="196" t="s">
        <v>47</v>
      </c>
      <c r="S41" s="197" t="s">
        <v>48</v>
      </c>
      <c r="U41" s="51">
        <v>1</v>
      </c>
      <c r="V41" s="222" t="s">
        <v>216</v>
      </c>
      <c r="W41" s="200" t="s">
        <v>165</v>
      </c>
      <c r="X41" s="184">
        <v>2</v>
      </c>
      <c r="Y41" s="218" t="s">
        <v>217</v>
      </c>
      <c r="Z41" s="202" t="s">
        <v>47</v>
      </c>
    </row>
    <row r="42" spans="1:26" ht="149.25" customHeight="1" thickBot="1" x14ac:dyDescent="0.2">
      <c r="A42" s="184">
        <v>0</v>
      </c>
      <c r="B42" s="184">
        <f t="shared" si="0"/>
        <v>32</v>
      </c>
      <c r="C42" s="185" t="s">
        <v>211</v>
      </c>
      <c r="D42" s="186" t="s">
        <v>212</v>
      </c>
      <c r="E42" s="187" t="s">
        <v>213</v>
      </c>
      <c r="F42" s="188" t="s">
        <v>167</v>
      </c>
      <c r="G42" s="189" t="s">
        <v>145</v>
      </c>
      <c r="H42" s="184">
        <v>2</v>
      </c>
      <c r="I42" s="191">
        <v>44562</v>
      </c>
      <c r="J42" s="191">
        <v>44926</v>
      </c>
      <c r="K42" s="192">
        <v>91</v>
      </c>
      <c r="L42" s="193" t="s">
        <v>160</v>
      </c>
      <c r="M42" s="203" t="s">
        <v>218</v>
      </c>
      <c r="N42" s="184">
        <v>1</v>
      </c>
      <c r="O42" s="195" t="s">
        <v>162</v>
      </c>
      <c r="P42" s="184">
        <v>2</v>
      </c>
      <c r="Q42" s="188" t="s">
        <v>169</v>
      </c>
      <c r="R42" s="196" t="s">
        <v>47</v>
      </c>
      <c r="S42" s="223" t="s">
        <v>48</v>
      </c>
      <c r="U42" s="51">
        <v>1</v>
      </c>
      <c r="V42" s="222" t="s">
        <v>219</v>
      </c>
      <c r="W42" s="200" t="s">
        <v>171</v>
      </c>
      <c r="X42" s="184">
        <v>2</v>
      </c>
      <c r="Y42" s="188" t="s">
        <v>172</v>
      </c>
      <c r="Z42" s="215" t="s">
        <v>102</v>
      </c>
    </row>
    <row r="43" spans="1:26" ht="160.5" customHeight="1" thickBot="1" x14ac:dyDescent="0.2">
      <c r="A43" s="184">
        <v>0</v>
      </c>
      <c r="B43" s="184">
        <f t="shared" si="0"/>
        <v>33</v>
      </c>
      <c r="C43" s="185" t="s">
        <v>211</v>
      </c>
      <c r="D43" s="186" t="s">
        <v>212</v>
      </c>
      <c r="E43" s="187" t="s">
        <v>213</v>
      </c>
      <c r="F43" s="188" t="s">
        <v>124</v>
      </c>
      <c r="G43" s="189" t="s">
        <v>125</v>
      </c>
      <c r="H43" s="205">
        <v>1</v>
      </c>
      <c r="I43" s="191">
        <v>44562</v>
      </c>
      <c r="J43" s="191">
        <v>44926</v>
      </c>
      <c r="K43" s="192">
        <v>91</v>
      </c>
      <c r="L43" s="193" t="s">
        <v>117</v>
      </c>
      <c r="M43" s="194" t="s">
        <v>126</v>
      </c>
      <c r="N43" s="205">
        <v>0.6</v>
      </c>
      <c r="O43" s="195" t="s">
        <v>119</v>
      </c>
      <c r="P43" s="205">
        <v>0.86</v>
      </c>
      <c r="Q43" s="188" t="s">
        <v>127</v>
      </c>
      <c r="R43" s="206" t="s">
        <v>69</v>
      </c>
      <c r="S43" s="213" t="s">
        <v>89</v>
      </c>
      <c r="U43" s="49">
        <v>0.5</v>
      </c>
      <c r="V43" s="50" t="s">
        <v>128</v>
      </c>
      <c r="W43" s="200" t="s">
        <v>122</v>
      </c>
      <c r="X43" s="205">
        <v>1</v>
      </c>
      <c r="Y43" s="217" t="s">
        <v>129</v>
      </c>
      <c r="Z43" s="202" t="s">
        <v>93</v>
      </c>
    </row>
    <row r="44" spans="1:26" ht="179.25" customHeight="1" thickBot="1" x14ac:dyDescent="0.2">
      <c r="A44" s="184">
        <v>0</v>
      </c>
      <c r="B44" s="184">
        <f t="shared" si="0"/>
        <v>34</v>
      </c>
      <c r="C44" s="185" t="s">
        <v>211</v>
      </c>
      <c r="D44" s="186" t="s">
        <v>212</v>
      </c>
      <c r="E44" s="187" t="s">
        <v>213</v>
      </c>
      <c r="F44" s="188" t="s">
        <v>220</v>
      </c>
      <c r="G44" s="189" t="s">
        <v>131</v>
      </c>
      <c r="H44" s="184">
        <v>1</v>
      </c>
      <c r="I44" s="191">
        <v>44562</v>
      </c>
      <c r="J44" s="191">
        <v>44742</v>
      </c>
      <c r="K44" s="192">
        <v>24</v>
      </c>
      <c r="L44" s="193" t="s">
        <v>139</v>
      </c>
      <c r="M44" s="203" t="s">
        <v>221</v>
      </c>
      <c r="N44" s="184">
        <v>1</v>
      </c>
      <c r="O44" s="195" t="s">
        <v>119</v>
      </c>
      <c r="P44" s="184">
        <v>1</v>
      </c>
      <c r="Q44" s="203" t="s">
        <v>222</v>
      </c>
      <c r="R44" s="196" t="s">
        <v>47</v>
      </c>
      <c r="S44" s="197" t="s">
        <v>48</v>
      </c>
      <c r="U44" s="49">
        <v>1</v>
      </c>
      <c r="V44" s="50" t="s">
        <v>223</v>
      </c>
      <c r="W44" s="200" t="s">
        <v>122</v>
      </c>
      <c r="X44" s="184">
        <v>1</v>
      </c>
      <c r="Y44" s="203" t="s">
        <v>224</v>
      </c>
      <c r="Z44" s="202" t="s">
        <v>47</v>
      </c>
    </row>
    <row r="45" spans="1:26" ht="179.25" customHeight="1" x14ac:dyDescent="0.15">
      <c r="A45" s="184">
        <v>0</v>
      </c>
      <c r="B45" s="184">
        <f t="shared" si="0"/>
        <v>35</v>
      </c>
      <c r="C45" s="185" t="s">
        <v>211</v>
      </c>
      <c r="D45" s="186" t="s">
        <v>212</v>
      </c>
      <c r="E45" s="187" t="s">
        <v>213</v>
      </c>
      <c r="F45" s="188" t="s">
        <v>225</v>
      </c>
      <c r="G45" s="189" t="s">
        <v>138</v>
      </c>
      <c r="H45" s="184">
        <v>1</v>
      </c>
      <c r="I45" s="191">
        <v>44562</v>
      </c>
      <c r="J45" s="191">
        <v>44742</v>
      </c>
      <c r="K45" s="192">
        <v>24</v>
      </c>
      <c r="L45" s="193" t="s">
        <v>139</v>
      </c>
      <c r="M45" s="203" t="s">
        <v>226</v>
      </c>
      <c r="N45" s="184">
        <v>1</v>
      </c>
      <c r="O45" s="195" t="s">
        <v>119</v>
      </c>
      <c r="P45" s="184">
        <v>1</v>
      </c>
      <c r="Q45" s="203" t="s">
        <v>227</v>
      </c>
      <c r="R45" s="196" t="s">
        <v>47</v>
      </c>
      <c r="S45" s="197" t="s">
        <v>48</v>
      </c>
      <c r="U45" s="208">
        <v>1</v>
      </c>
      <c r="V45" s="193" t="s">
        <v>205</v>
      </c>
      <c r="W45" s="200" t="s">
        <v>122</v>
      </c>
      <c r="X45" s="184">
        <v>1</v>
      </c>
      <c r="Y45" s="203" t="s">
        <v>228</v>
      </c>
      <c r="Z45" s="202" t="s">
        <v>47</v>
      </c>
    </row>
    <row r="46" spans="1:26" ht="150.75" customHeight="1" x14ac:dyDescent="0.15">
      <c r="A46" s="184">
        <v>0</v>
      </c>
      <c r="B46" s="184">
        <f t="shared" si="0"/>
        <v>36</v>
      </c>
      <c r="C46" s="185" t="s">
        <v>211</v>
      </c>
      <c r="D46" s="186" t="s">
        <v>212</v>
      </c>
      <c r="E46" s="187" t="s">
        <v>213</v>
      </c>
      <c r="F46" s="188" t="s">
        <v>144</v>
      </c>
      <c r="G46" s="189" t="s">
        <v>145</v>
      </c>
      <c r="H46" s="184">
        <v>2</v>
      </c>
      <c r="I46" s="191">
        <v>44562</v>
      </c>
      <c r="J46" s="191">
        <v>44926</v>
      </c>
      <c r="K46" s="192">
        <v>91</v>
      </c>
      <c r="L46" s="193" t="s">
        <v>132</v>
      </c>
      <c r="M46" s="194" t="s">
        <v>229</v>
      </c>
      <c r="N46" s="184">
        <v>0</v>
      </c>
      <c r="O46" s="195" t="s">
        <v>119</v>
      </c>
      <c r="P46" s="184">
        <v>2</v>
      </c>
      <c r="Q46" s="188" t="s">
        <v>147</v>
      </c>
      <c r="R46" s="196" t="s">
        <v>47</v>
      </c>
      <c r="S46" s="207" t="s">
        <v>70</v>
      </c>
      <c r="T46" s="43" t="s">
        <v>230</v>
      </c>
      <c r="U46" s="208"/>
      <c r="V46" s="209" t="s">
        <v>149</v>
      </c>
      <c r="W46" s="200" t="s">
        <v>122</v>
      </c>
      <c r="X46" s="184">
        <v>2</v>
      </c>
      <c r="Y46" s="193" t="s">
        <v>150</v>
      </c>
      <c r="Z46" s="215" t="s">
        <v>102</v>
      </c>
    </row>
    <row r="47" spans="1:26" ht="341.25" customHeight="1" x14ac:dyDescent="0.15">
      <c r="A47" s="184">
        <v>0</v>
      </c>
      <c r="B47" s="184">
        <f t="shared" si="0"/>
        <v>37</v>
      </c>
      <c r="C47" s="185" t="s">
        <v>211</v>
      </c>
      <c r="D47" s="186" t="s">
        <v>212</v>
      </c>
      <c r="E47" s="187" t="s">
        <v>213</v>
      </c>
      <c r="F47" s="188" t="s">
        <v>65</v>
      </c>
      <c r="G47" s="189" t="s">
        <v>66</v>
      </c>
      <c r="H47" s="190" t="s">
        <v>61</v>
      </c>
      <c r="I47" s="191">
        <v>44562</v>
      </c>
      <c r="J47" s="191">
        <v>44926</v>
      </c>
      <c r="K47" s="192">
        <v>91</v>
      </c>
      <c r="L47" s="193" t="s">
        <v>183</v>
      </c>
      <c r="M47" s="194" t="s">
        <v>67</v>
      </c>
      <c r="N47" s="205">
        <v>0.16</v>
      </c>
      <c r="O47" s="195" t="s">
        <v>45</v>
      </c>
      <c r="P47" s="205">
        <v>0.16</v>
      </c>
      <c r="Q47" s="188" t="s">
        <v>231</v>
      </c>
      <c r="R47" s="206" t="s">
        <v>69</v>
      </c>
      <c r="S47" s="207" t="s">
        <v>70</v>
      </c>
      <c r="U47" s="208">
        <v>0.2</v>
      </c>
      <c r="V47" s="209" t="s">
        <v>232</v>
      </c>
      <c r="W47" s="204" t="s">
        <v>72</v>
      </c>
      <c r="X47" s="205">
        <v>0.16</v>
      </c>
      <c r="Y47" s="193" t="s">
        <v>233</v>
      </c>
      <c r="Z47" s="211" t="s">
        <v>69</v>
      </c>
    </row>
    <row r="48" spans="1:26" ht="252.75" customHeight="1" x14ac:dyDescent="0.15">
      <c r="A48" s="184">
        <v>6</v>
      </c>
      <c r="B48" s="184">
        <f t="shared" si="0"/>
        <v>38</v>
      </c>
      <c r="C48" s="185" t="s">
        <v>234</v>
      </c>
      <c r="D48" s="186" t="s">
        <v>235</v>
      </c>
      <c r="E48" s="187" t="s">
        <v>236</v>
      </c>
      <c r="F48" s="188" t="s">
        <v>115</v>
      </c>
      <c r="G48" s="189" t="s">
        <v>116</v>
      </c>
      <c r="H48" s="205">
        <v>1</v>
      </c>
      <c r="I48" s="191">
        <v>44562</v>
      </c>
      <c r="J48" s="191">
        <v>44926</v>
      </c>
      <c r="K48" s="192">
        <v>91</v>
      </c>
      <c r="L48" s="193" t="s">
        <v>117</v>
      </c>
      <c r="M48" s="194" t="s">
        <v>118</v>
      </c>
      <c r="N48" s="205">
        <v>0.5</v>
      </c>
      <c r="O48" s="195" t="s">
        <v>119</v>
      </c>
      <c r="P48" s="205">
        <v>1</v>
      </c>
      <c r="Q48" s="203" t="s">
        <v>120</v>
      </c>
      <c r="R48" s="196" t="s">
        <v>47</v>
      </c>
      <c r="S48" s="207" t="s">
        <v>70</v>
      </c>
      <c r="U48" s="208"/>
      <c r="V48" s="209" t="s">
        <v>121</v>
      </c>
      <c r="W48" s="200" t="s">
        <v>122</v>
      </c>
      <c r="X48" s="205">
        <v>1</v>
      </c>
      <c r="Y48" s="203" t="s">
        <v>237</v>
      </c>
      <c r="Z48" s="202" t="s">
        <v>93</v>
      </c>
    </row>
    <row r="49" spans="1:26" ht="355.5" customHeight="1" x14ac:dyDescent="0.15">
      <c r="A49" s="184">
        <v>0</v>
      </c>
      <c r="B49" s="184">
        <f t="shared" si="0"/>
        <v>39</v>
      </c>
      <c r="C49" s="185" t="s">
        <v>234</v>
      </c>
      <c r="D49" s="186" t="s">
        <v>235</v>
      </c>
      <c r="E49" s="187" t="s">
        <v>236</v>
      </c>
      <c r="F49" s="188" t="s">
        <v>238</v>
      </c>
      <c r="G49" s="189" t="s">
        <v>131</v>
      </c>
      <c r="H49" s="184">
        <v>1</v>
      </c>
      <c r="I49" s="191">
        <v>44562</v>
      </c>
      <c r="J49" s="191">
        <v>44742</v>
      </c>
      <c r="K49" s="192">
        <v>24</v>
      </c>
      <c r="L49" s="193" t="s">
        <v>132</v>
      </c>
      <c r="M49" s="203" t="s">
        <v>239</v>
      </c>
      <c r="N49" s="184">
        <v>1</v>
      </c>
      <c r="O49" s="195" t="s">
        <v>119</v>
      </c>
      <c r="P49" s="184">
        <v>1</v>
      </c>
      <c r="Q49" s="203" t="s">
        <v>240</v>
      </c>
      <c r="R49" s="196" t="s">
        <v>47</v>
      </c>
      <c r="S49" s="197" t="s">
        <v>48</v>
      </c>
      <c r="U49" s="208"/>
      <c r="V49" s="209" t="s">
        <v>142</v>
      </c>
      <c r="W49" s="200" t="s">
        <v>122</v>
      </c>
      <c r="X49" s="184">
        <v>1</v>
      </c>
      <c r="Y49" s="203" t="s">
        <v>241</v>
      </c>
      <c r="Z49" s="202" t="s">
        <v>47</v>
      </c>
    </row>
    <row r="50" spans="1:26" ht="251.25" customHeight="1" x14ac:dyDescent="0.15">
      <c r="A50" s="184">
        <v>0</v>
      </c>
      <c r="B50" s="184">
        <f t="shared" si="0"/>
        <v>40</v>
      </c>
      <c r="C50" s="185" t="s">
        <v>234</v>
      </c>
      <c r="D50" s="186" t="s">
        <v>235</v>
      </c>
      <c r="E50" s="187" t="s">
        <v>236</v>
      </c>
      <c r="F50" s="188" t="s">
        <v>242</v>
      </c>
      <c r="G50" s="189" t="s">
        <v>145</v>
      </c>
      <c r="H50" s="184">
        <v>2</v>
      </c>
      <c r="I50" s="191">
        <v>44562</v>
      </c>
      <c r="J50" s="191">
        <v>44926</v>
      </c>
      <c r="K50" s="192">
        <v>91</v>
      </c>
      <c r="L50" s="193" t="s">
        <v>132</v>
      </c>
      <c r="M50" s="194" t="s">
        <v>243</v>
      </c>
      <c r="N50" s="184">
        <v>0</v>
      </c>
      <c r="O50" s="195" t="s">
        <v>119</v>
      </c>
      <c r="P50" s="184">
        <v>2</v>
      </c>
      <c r="Q50" s="188" t="s">
        <v>147</v>
      </c>
      <c r="R50" s="196" t="s">
        <v>47</v>
      </c>
      <c r="S50" s="207" t="s">
        <v>70</v>
      </c>
      <c r="U50" s="208"/>
      <c r="V50" s="209" t="s">
        <v>149</v>
      </c>
      <c r="W50" s="200" t="s">
        <v>122</v>
      </c>
      <c r="X50" s="184">
        <v>2</v>
      </c>
      <c r="Y50" s="193" t="s">
        <v>244</v>
      </c>
      <c r="Z50" s="215" t="s">
        <v>102</v>
      </c>
    </row>
    <row r="51" spans="1:26" ht="260.25" customHeight="1" x14ac:dyDescent="0.15">
      <c r="A51" s="184">
        <v>0</v>
      </c>
      <c r="B51" s="184">
        <f t="shared" si="0"/>
        <v>41</v>
      </c>
      <c r="C51" s="185" t="s">
        <v>234</v>
      </c>
      <c r="D51" s="186" t="s">
        <v>235</v>
      </c>
      <c r="E51" s="187" t="s">
        <v>236</v>
      </c>
      <c r="F51" s="188" t="s">
        <v>103</v>
      </c>
      <c r="G51" s="189" t="s">
        <v>104</v>
      </c>
      <c r="H51" s="190" t="s">
        <v>61</v>
      </c>
      <c r="I51" s="191">
        <v>44562</v>
      </c>
      <c r="J51" s="191">
        <v>44926</v>
      </c>
      <c r="K51" s="192">
        <v>91</v>
      </c>
      <c r="L51" s="193" t="s">
        <v>105</v>
      </c>
      <c r="M51" s="203" t="s">
        <v>106</v>
      </c>
      <c r="N51" s="205">
        <v>0</v>
      </c>
      <c r="O51" s="195" t="s">
        <v>107</v>
      </c>
      <c r="P51" s="205">
        <v>1</v>
      </c>
      <c r="Q51" s="203" t="s">
        <v>108</v>
      </c>
      <c r="R51" s="196" t="s">
        <v>47</v>
      </c>
      <c r="S51" s="197" t="s">
        <v>48</v>
      </c>
      <c r="U51" s="216">
        <v>0.3</v>
      </c>
      <c r="V51" s="199" t="s">
        <v>109</v>
      </c>
      <c r="W51" s="200" t="s">
        <v>110</v>
      </c>
      <c r="X51" s="205">
        <v>1</v>
      </c>
      <c r="Y51" s="203" t="s">
        <v>111</v>
      </c>
      <c r="Z51" s="202" t="s">
        <v>93</v>
      </c>
    </row>
    <row r="52" spans="1:26" ht="186" customHeight="1" x14ac:dyDescent="0.15">
      <c r="A52" s="184">
        <v>7</v>
      </c>
      <c r="B52" s="184">
        <f t="shared" si="0"/>
        <v>42</v>
      </c>
      <c r="C52" s="185" t="s">
        <v>245</v>
      </c>
      <c r="D52" s="186" t="s">
        <v>246</v>
      </c>
      <c r="E52" s="187" t="s">
        <v>247</v>
      </c>
      <c r="F52" s="188" t="s">
        <v>248</v>
      </c>
      <c r="G52" s="189" t="s">
        <v>249</v>
      </c>
      <c r="H52" s="184">
        <v>1</v>
      </c>
      <c r="I52" s="191">
        <v>44562</v>
      </c>
      <c r="J52" s="191">
        <v>44651</v>
      </c>
      <c r="K52" s="192">
        <v>12</v>
      </c>
      <c r="L52" s="193" t="s">
        <v>132</v>
      </c>
      <c r="M52" s="194" t="s">
        <v>250</v>
      </c>
      <c r="N52" s="184">
        <v>1</v>
      </c>
      <c r="O52" s="195" t="s">
        <v>119</v>
      </c>
      <c r="P52" s="184">
        <v>1</v>
      </c>
      <c r="Q52" s="194" t="s">
        <v>251</v>
      </c>
      <c r="R52" s="196" t="s">
        <v>47</v>
      </c>
      <c r="S52" s="197" t="s">
        <v>48</v>
      </c>
      <c r="U52" s="208"/>
      <c r="V52" s="209" t="s">
        <v>252</v>
      </c>
      <c r="W52" s="200" t="s">
        <v>122</v>
      </c>
      <c r="X52" s="184">
        <v>1</v>
      </c>
      <c r="Y52" s="194" t="s">
        <v>253</v>
      </c>
      <c r="Z52" s="202" t="s">
        <v>93</v>
      </c>
    </row>
    <row r="53" spans="1:26" ht="179.25" customHeight="1" x14ac:dyDescent="0.15">
      <c r="A53" s="184">
        <v>0</v>
      </c>
      <c r="B53" s="184">
        <f t="shared" si="0"/>
        <v>43</v>
      </c>
      <c r="C53" s="185" t="s">
        <v>245</v>
      </c>
      <c r="D53" s="186" t="s">
        <v>246</v>
      </c>
      <c r="E53" s="187" t="s">
        <v>247</v>
      </c>
      <c r="F53" s="188" t="s">
        <v>254</v>
      </c>
      <c r="G53" s="189" t="s">
        <v>131</v>
      </c>
      <c r="H53" s="184">
        <v>1</v>
      </c>
      <c r="I53" s="191">
        <v>44562</v>
      </c>
      <c r="J53" s="191">
        <v>44742</v>
      </c>
      <c r="K53" s="192">
        <v>24</v>
      </c>
      <c r="L53" s="193" t="s">
        <v>132</v>
      </c>
      <c r="M53" s="203" t="s">
        <v>255</v>
      </c>
      <c r="N53" s="184">
        <v>1</v>
      </c>
      <c r="O53" s="195" t="s">
        <v>119</v>
      </c>
      <c r="P53" s="184">
        <v>1</v>
      </c>
      <c r="Q53" s="203" t="s">
        <v>256</v>
      </c>
      <c r="R53" s="196" t="s">
        <v>47</v>
      </c>
      <c r="S53" s="197" t="s">
        <v>48</v>
      </c>
      <c r="U53" s="208"/>
      <c r="V53" s="209" t="s">
        <v>257</v>
      </c>
      <c r="W53" s="200" t="s">
        <v>122</v>
      </c>
      <c r="X53" s="184">
        <v>1</v>
      </c>
      <c r="Y53" s="203" t="s">
        <v>256</v>
      </c>
      <c r="Z53" s="202" t="s">
        <v>93</v>
      </c>
    </row>
    <row r="54" spans="1:26" ht="123" customHeight="1" x14ac:dyDescent="0.15">
      <c r="A54" s="184">
        <v>0</v>
      </c>
      <c r="B54" s="184">
        <f t="shared" si="0"/>
        <v>44</v>
      </c>
      <c r="C54" s="185" t="s">
        <v>245</v>
      </c>
      <c r="D54" s="186" t="s">
        <v>246</v>
      </c>
      <c r="E54" s="187" t="s">
        <v>247</v>
      </c>
      <c r="F54" s="188" t="s">
        <v>258</v>
      </c>
      <c r="G54" s="189" t="s">
        <v>145</v>
      </c>
      <c r="H54" s="184">
        <v>2</v>
      </c>
      <c r="I54" s="191">
        <v>44562</v>
      </c>
      <c r="J54" s="191">
        <v>44926</v>
      </c>
      <c r="K54" s="192">
        <v>91</v>
      </c>
      <c r="L54" s="193" t="s">
        <v>132</v>
      </c>
      <c r="M54" s="194" t="s">
        <v>243</v>
      </c>
      <c r="N54" s="184">
        <v>0</v>
      </c>
      <c r="O54" s="195" t="s">
        <v>119</v>
      </c>
      <c r="P54" s="184">
        <v>2</v>
      </c>
      <c r="Q54" s="188" t="s">
        <v>147</v>
      </c>
      <c r="R54" s="196" t="s">
        <v>47</v>
      </c>
      <c r="S54" s="207" t="s">
        <v>70</v>
      </c>
      <c r="U54" s="208"/>
      <c r="V54" s="209" t="s">
        <v>149</v>
      </c>
      <c r="W54" s="200" t="s">
        <v>122</v>
      </c>
      <c r="X54" s="184">
        <v>2</v>
      </c>
      <c r="Y54" s="193" t="s">
        <v>244</v>
      </c>
      <c r="Z54" s="215" t="s">
        <v>102</v>
      </c>
    </row>
    <row r="55" spans="1:26" ht="186.75" customHeight="1" x14ac:dyDescent="0.15">
      <c r="A55" s="184">
        <v>8</v>
      </c>
      <c r="B55" s="184">
        <f t="shared" si="0"/>
        <v>45</v>
      </c>
      <c r="C55" s="185" t="s">
        <v>259</v>
      </c>
      <c r="D55" s="186" t="s">
        <v>260</v>
      </c>
      <c r="E55" s="187" t="s">
        <v>261</v>
      </c>
      <c r="F55" s="188" t="s">
        <v>262</v>
      </c>
      <c r="G55" s="189" t="s">
        <v>263</v>
      </c>
      <c r="H55" s="184">
        <v>1</v>
      </c>
      <c r="I55" s="191">
        <v>44562</v>
      </c>
      <c r="J55" s="191">
        <v>44651</v>
      </c>
      <c r="K55" s="192">
        <v>12</v>
      </c>
      <c r="L55" s="193" t="s">
        <v>132</v>
      </c>
      <c r="M55" s="218" t="s">
        <v>264</v>
      </c>
      <c r="N55" s="184">
        <v>1</v>
      </c>
      <c r="O55" s="195" t="s">
        <v>119</v>
      </c>
      <c r="P55" s="184">
        <v>1</v>
      </c>
      <c r="Q55" s="218" t="s">
        <v>265</v>
      </c>
      <c r="R55" s="196" t="s">
        <v>47</v>
      </c>
      <c r="S55" s="197" t="s">
        <v>48</v>
      </c>
      <c r="U55" s="208"/>
      <c r="V55" s="209"/>
      <c r="W55" s="200" t="s">
        <v>122</v>
      </c>
      <c r="X55" s="184">
        <v>1</v>
      </c>
      <c r="Y55" s="218" t="s">
        <v>266</v>
      </c>
      <c r="Z55" s="202" t="s">
        <v>93</v>
      </c>
    </row>
    <row r="56" spans="1:26" ht="217.5" customHeight="1" x14ac:dyDescent="0.15">
      <c r="A56" s="184">
        <v>0</v>
      </c>
      <c r="B56" s="184">
        <f t="shared" si="0"/>
        <v>46</v>
      </c>
      <c r="C56" s="185" t="s">
        <v>259</v>
      </c>
      <c r="D56" s="186" t="s">
        <v>260</v>
      </c>
      <c r="E56" s="187" t="s">
        <v>261</v>
      </c>
      <c r="F56" s="188" t="s">
        <v>267</v>
      </c>
      <c r="G56" s="189" t="s">
        <v>131</v>
      </c>
      <c r="H56" s="184">
        <v>1</v>
      </c>
      <c r="I56" s="191">
        <v>44562</v>
      </c>
      <c r="J56" s="191">
        <v>44742</v>
      </c>
      <c r="K56" s="192">
        <v>24</v>
      </c>
      <c r="L56" s="193" t="s">
        <v>132</v>
      </c>
      <c r="M56" s="203" t="s">
        <v>268</v>
      </c>
      <c r="N56" s="184">
        <v>1</v>
      </c>
      <c r="O56" s="195" t="s">
        <v>119</v>
      </c>
      <c r="P56" s="184">
        <v>1</v>
      </c>
      <c r="Q56" s="203" t="s">
        <v>269</v>
      </c>
      <c r="R56" s="196" t="s">
        <v>47</v>
      </c>
      <c r="S56" s="197" t="s">
        <v>48</v>
      </c>
      <c r="U56" s="208"/>
      <c r="V56" s="209" t="s">
        <v>257</v>
      </c>
      <c r="W56" s="200" t="s">
        <v>122</v>
      </c>
      <c r="X56" s="184">
        <v>1</v>
      </c>
      <c r="Y56" s="203" t="s">
        <v>270</v>
      </c>
      <c r="Z56" s="202" t="s">
        <v>93</v>
      </c>
    </row>
    <row r="57" spans="1:26" ht="202.5" customHeight="1" x14ac:dyDescent="0.15">
      <c r="A57" s="184">
        <v>0</v>
      </c>
      <c r="B57" s="184">
        <f t="shared" si="0"/>
        <v>47</v>
      </c>
      <c r="C57" s="185" t="s">
        <v>259</v>
      </c>
      <c r="D57" s="186" t="s">
        <v>260</v>
      </c>
      <c r="E57" s="187" t="s">
        <v>261</v>
      </c>
      <c r="F57" s="188" t="s">
        <v>242</v>
      </c>
      <c r="G57" s="189" t="s">
        <v>145</v>
      </c>
      <c r="H57" s="184">
        <v>2</v>
      </c>
      <c r="I57" s="191">
        <v>44562</v>
      </c>
      <c r="J57" s="191">
        <v>44926</v>
      </c>
      <c r="K57" s="192">
        <v>91</v>
      </c>
      <c r="L57" s="193" t="s">
        <v>132</v>
      </c>
      <c r="M57" s="194" t="s">
        <v>243</v>
      </c>
      <c r="N57" s="184">
        <v>0</v>
      </c>
      <c r="O57" s="195" t="s">
        <v>119</v>
      </c>
      <c r="P57" s="184">
        <v>2</v>
      </c>
      <c r="Q57" s="188" t="s">
        <v>147</v>
      </c>
      <c r="R57" s="196" t="s">
        <v>47</v>
      </c>
      <c r="S57" s="207" t="s">
        <v>70</v>
      </c>
      <c r="U57" s="208"/>
      <c r="V57" s="209" t="s">
        <v>149</v>
      </c>
      <c r="W57" s="200" t="s">
        <v>122</v>
      </c>
      <c r="X57" s="184">
        <v>2</v>
      </c>
      <c r="Y57" s="193" t="s">
        <v>244</v>
      </c>
      <c r="Z57" s="215" t="s">
        <v>102</v>
      </c>
    </row>
    <row r="58" spans="1:26" ht="216" customHeight="1" thickBot="1" x14ac:dyDescent="0.2">
      <c r="A58" s="184">
        <v>0</v>
      </c>
      <c r="B58" s="184">
        <f t="shared" si="0"/>
        <v>48</v>
      </c>
      <c r="C58" s="185" t="s">
        <v>259</v>
      </c>
      <c r="D58" s="194" t="s">
        <v>260</v>
      </c>
      <c r="E58" s="187" t="s">
        <v>261</v>
      </c>
      <c r="F58" s="188" t="s">
        <v>103</v>
      </c>
      <c r="G58" s="189" t="s">
        <v>104</v>
      </c>
      <c r="H58" s="190" t="s">
        <v>61</v>
      </c>
      <c r="I58" s="191">
        <v>44562</v>
      </c>
      <c r="J58" s="191">
        <v>44926</v>
      </c>
      <c r="K58" s="192">
        <v>91</v>
      </c>
      <c r="L58" s="193" t="s">
        <v>105</v>
      </c>
      <c r="M58" s="203" t="s">
        <v>106</v>
      </c>
      <c r="N58" s="205">
        <v>0</v>
      </c>
      <c r="O58" s="195" t="s">
        <v>107</v>
      </c>
      <c r="P58" s="205">
        <v>1</v>
      </c>
      <c r="Q58" s="203" t="s">
        <v>108</v>
      </c>
      <c r="R58" s="196" t="s">
        <v>47</v>
      </c>
      <c r="S58" s="197" t="s">
        <v>48</v>
      </c>
      <c r="U58" s="216">
        <v>0.3</v>
      </c>
      <c r="V58" s="199" t="s">
        <v>109</v>
      </c>
      <c r="W58" s="200" t="s">
        <v>110</v>
      </c>
      <c r="X58" s="205">
        <v>1</v>
      </c>
      <c r="Y58" s="203" t="s">
        <v>111</v>
      </c>
      <c r="Z58" s="202" t="s">
        <v>93</v>
      </c>
    </row>
    <row r="59" spans="1:26" ht="234.75" customHeight="1" thickBot="1" x14ac:dyDescent="0.2">
      <c r="A59" s="184">
        <v>9</v>
      </c>
      <c r="B59" s="184">
        <f t="shared" si="0"/>
        <v>49</v>
      </c>
      <c r="C59" s="185" t="s">
        <v>271</v>
      </c>
      <c r="D59" s="194" t="s">
        <v>272</v>
      </c>
      <c r="E59" s="187" t="s">
        <v>273</v>
      </c>
      <c r="F59" s="188" t="s">
        <v>214</v>
      </c>
      <c r="G59" s="189" t="s">
        <v>159</v>
      </c>
      <c r="H59" s="184">
        <v>2</v>
      </c>
      <c r="I59" s="191">
        <v>44562</v>
      </c>
      <c r="J59" s="191">
        <v>44742</v>
      </c>
      <c r="K59" s="192">
        <v>24</v>
      </c>
      <c r="L59" s="193" t="s">
        <v>160</v>
      </c>
      <c r="M59" s="203" t="s">
        <v>274</v>
      </c>
      <c r="N59" s="184">
        <v>2</v>
      </c>
      <c r="O59" s="195" t="s">
        <v>162</v>
      </c>
      <c r="P59" s="184">
        <v>2</v>
      </c>
      <c r="Q59" s="218" t="s">
        <v>275</v>
      </c>
      <c r="R59" s="196" t="s">
        <v>47</v>
      </c>
      <c r="S59" s="197" t="s">
        <v>48</v>
      </c>
      <c r="U59" s="51">
        <v>1</v>
      </c>
      <c r="V59" s="222" t="s">
        <v>164</v>
      </c>
      <c r="W59" s="200" t="s">
        <v>165</v>
      </c>
      <c r="X59" s="184">
        <v>2</v>
      </c>
      <c r="Y59" s="218" t="s">
        <v>217</v>
      </c>
      <c r="Z59" s="202" t="s">
        <v>47</v>
      </c>
    </row>
    <row r="60" spans="1:26" ht="334.5" customHeight="1" x14ac:dyDescent="0.15">
      <c r="A60" s="184">
        <v>0</v>
      </c>
      <c r="B60" s="184">
        <f t="shared" si="0"/>
        <v>50</v>
      </c>
      <c r="C60" s="185" t="s">
        <v>271</v>
      </c>
      <c r="D60" s="194" t="s">
        <v>272</v>
      </c>
      <c r="E60" s="187" t="s">
        <v>276</v>
      </c>
      <c r="F60" s="188" t="s">
        <v>65</v>
      </c>
      <c r="G60" s="189" t="s">
        <v>66</v>
      </c>
      <c r="H60" s="190" t="s">
        <v>61</v>
      </c>
      <c r="I60" s="191">
        <v>44562</v>
      </c>
      <c r="J60" s="191">
        <v>44926</v>
      </c>
      <c r="K60" s="192">
        <v>91</v>
      </c>
      <c r="L60" s="193" t="s">
        <v>183</v>
      </c>
      <c r="M60" s="194" t="s">
        <v>67</v>
      </c>
      <c r="N60" s="205">
        <v>0.16</v>
      </c>
      <c r="O60" s="195" t="s">
        <v>45</v>
      </c>
      <c r="P60" s="205">
        <v>0.16</v>
      </c>
      <c r="Q60" s="188" t="s">
        <v>68</v>
      </c>
      <c r="R60" s="206" t="s">
        <v>69</v>
      </c>
      <c r="S60" s="207" t="s">
        <v>70</v>
      </c>
      <c r="U60" s="208">
        <v>0.2</v>
      </c>
      <c r="V60" s="209" t="s">
        <v>184</v>
      </c>
      <c r="W60" s="204" t="s">
        <v>72</v>
      </c>
      <c r="X60" s="205">
        <v>0.16</v>
      </c>
      <c r="Y60" s="193" t="s">
        <v>277</v>
      </c>
      <c r="Z60" s="211" t="s">
        <v>69</v>
      </c>
    </row>
    <row r="61" spans="1:26" ht="168.75" customHeight="1" thickBot="1" x14ac:dyDescent="0.2">
      <c r="A61" s="184">
        <v>0</v>
      </c>
      <c r="B61" s="184">
        <f t="shared" si="0"/>
        <v>51</v>
      </c>
      <c r="C61" s="185" t="s">
        <v>271</v>
      </c>
      <c r="D61" s="186" t="s">
        <v>272</v>
      </c>
      <c r="E61" s="187" t="s">
        <v>273</v>
      </c>
      <c r="F61" s="188" t="s">
        <v>124</v>
      </c>
      <c r="G61" s="189" t="s">
        <v>125</v>
      </c>
      <c r="H61" s="205">
        <v>1</v>
      </c>
      <c r="I61" s="191">
        <v>44562</v>
      </c>
      <c r="J61" s="191">
        <v>44926</v>
      </c>
      <c r="K61" s="192">
        <v>91</v>
      </c>
      <c r="L61" s="193" t="s">
        <v>117</v>
      </c>
      <c r="M61" s="194" t="s">
        <v>126</v>
      </c>
      <c r="N61" s="205">
        <v>0.6</v>
      </c>
      <c r="O61" s="195" t="s">
        <v>119</v>
      </c>
      <c r="P61" s="205">
        <v>0.86</v>
      </c>
      <c r="Q61" s="188" t="s">
        <v>127</v>
      </c>
      <c r="R61" s="206" t="s">
        <v>69</v>
      </c>
      <c r="S61" s="213" t="s">
        <v>89</v>
      </c>
      <c r="U61" s="208"/>
      <c r="V61" s="209" t="s">
        <v>278</v>
      </c>
      <c r="W61" s="200" t="s">
        <v>122</v>
      </c>
      <c r="X61" s="205">
        <v>1</v>
      </c>
      <c r="Y61" s="217" t="s">
        <v>279</v>
      </c>
      <c r="Z61" s="202" t="s">
        <v>93</v>
      </c>
    </row>
    <row r="62" spans="1:26" ht="162" customHeight="1" thickBot="1" x14ac:dyDescent="0.2">
      <c r="A62" s="184">
        <v>0</v>
      </c>
      <c r="B62" s="184">
        <f t="shared" si="0"/>
        <v>52</v>
      </c>
      <c r="C62" s="185" t="s">
        <v>271</v>
      </c>
      <c r="D62" s="186" t="s">
        <v>272</v>
      </c>
      <c r="E62" s="187" t="s">
        <v>273</v>
      </c>
      <c r="F62" s="188" t="s">
        <v>167</v>
      </c>
      <c r="G62" s="189" t="s">
        <v>145</v>
      </c>
      <c r="H62" s="184">
        <v>2</v>
      </c>
      <c r="I62" s="191">
        <v>44562</v>
      </c>
      <c r="J62" s="191">
        <v>44926</v>
      </c>
      <c r="K62" s="192">
        <v>91</v>
      </c>
      <c r="L62" s="193" t="s">
        <v>160</v>
      </c>
      <c r="M62" s="203" t="s">
        <v>200</v>
      </c>
      <c r="N62" s="184">
        <v>1</v>
      </c>
      <c r="O62" s="195" t="s">
        <v>162</v>
      </c>
      <c r="P62" s="184">
        <v>2</v>
      </c>
      <c r="Q62" s="188" t="s">
        <v>169</v>
      </c>
      <c r="R62" s="196" t="s">
        <v>47</v>
      </c>
      <c r="S62" s="223" t="s">
        <v>48</v>
      </c>
      <c r="U62" s="51">
        <v>1</v>
      </c>
      <c r="V62" s="222" t="s">
        <v>170</v>
      </c>
      <c r="W62" s="200" t="s">
        <v>171</v>
      </c>
      <c r="X62" s="184">
        <v>2</v>
      </c>
      <c r="Y62" s="188" t="s">
        <v>172</v>
      </c>
      <c r="Z62" s="215" t="s">
        <v>102</v>
      </c>
    </row>
    <row r="63" spans="1:26" ht="195" customHeight="1" x14ac:dyDescent="0.15">
      <c r="A63" s="184">
        <v>10</v>
      </c>
      <c r="B63" s="184">
        <f t="shared" si="0"/>
        <v>53</v>
      </c>
      <c r="C63" s="185" t="s">
        <v>280</v>
      </c>
      <c r="D63" s="186" t="s">
        <v>281</v>
      </c>
      <c r="E63" s="187" t="s">
        <v>282</v>
      </c>
      <c r="F63" s="188" t="s">
        <v>283</v>
      </c>
      <c r="G63" s="189" t="s">
        <v>284</v>
      </c>
      <c r="H63" s="184">
        <v>1</v>
      </c>
      <c r="I63" s="191">
        <v>44562</v>
      </c>
      <c r="J63" s="191">
        <v>44742</v>
      </c>
      <c r="K63" s="192">
        <v>24</v>
      </c>
      <c r="L63" s="193" t="s">
        <v>160</v>
      </c>
      <c r="M63" s="194" t="s">
        <v>285</v>
      </c>
      <c r="N63" s="184">
        <v>1</v>
      </c>
      <c r="O63" s="195" t="s">
        <v>45</v>
      </c>
      <c r="P63" s="184">
        <v>1</v>
      </c>
      <c r="Q63" s="194" t="s">
        <v>286</v>
      </c>
      <c r="R63" s="196" t="s">
        <v>47</v>
      </c>
      <c r="S63" s="197" t="s">
        <v>48</v>
      </c>
      <c r="U63" s="220">
        <v>0.5</v>
      </c>
      <c r="V63" s="221" t="s">
        <v>155</v>
      </c>
      <c r="W63" s="200" t="s">
        <v>156</v>
      </c>
      <c r="X63" s="184">
        <v>1</v>
      </c>
      <c r="Y63" s="219" t="s">
        <v>287</v>
      </c>
      <c r="Z63" s="215" t="s">
        <v>102</v>
      </c>
    </row>
    <row r="64" spans="1:26" ht="339.75" customHeight="1" thickBot="1" x14ac:dyDescent="0.2">
      <c r="A64" s="184">
        <v>0</v>
      </c>
      <c r="B64" s="184">
        <f t="shared" si="0"/>
        <v>54</v>
      </c>
      <c r="C64" s="185" t="s">
        <v>280</v>
      </c>
      <c r="D64" s="186" t="s">
        <v>281</v>
      </c>
      <c r="E64" s="187" t="s">
        <v>282</v>
      </c>
      <c r="F64" s="188" t="s">
        <v>65</v>
      </c>
      <c r="G64" s="189" t="s">
        <v>66</v>
      </c>
      <c r="H64" s="190" t="s">
        <v>61</v>
      </c>
      <c r="I64" s="191">
        <v>44562</v>
      </c>
      <c r="J64" s="191">
        <v>44926</v>
      </c>
      <c r="K64" s="192">
        <v>91</v>
      </c>
      <c r="L64" s="193" t="s">
        <v>183</v>
      </c>
      <c r="M64" s="194" t="s">
        <v>67</v>
      </c>
      <c r="N64" s="205">
        <v>0.16</v>
      </c>
      <c r="O64" s="195" t="s">
        <v>45</v>
      </c>
      <c r="P64" s="205">
        <v>0.16</v>
      </c>
      <c r="Q64" s="188" t="s">
        <v>68</v>
      </c>
      <c r="R64" s="206" t="s">
        <v>69</v>
      </c>
      <c r="S64" s="207" t="s">
        <v>70</v>
      </c>
      <c r="U64" s="208">
        <v>0.2</v>
      </c>
      <c r="V64" s="209" t="s">
        <v>184</v>
      </c>
      <c r="W64" s="204" t="s">
        <v>72</v>
      </c>
      <c r="X64" s="205">
        <v>0.16</v>
      </c>
      <c r="Y64" s="193" t="s">
        <v>288</v>
      </c>
      <c r="Z64" s="211" t="s">
        <v>69</v>
      </c>
    </row>
    <row r="65" spans="1:27" ht="267" customHeight="1" thickBot="1" x14ac:dyDescent="0.2">
      <c r="A65" s="184">
        <v>0</v>
      </c>
      <c r="B65" s="184">
        <f t="shared" si="0"/>
        <v>55</v>
      </c>
      <c r="C65" s="185" t="s">
        <v>280</v>
      </c>
      <c r="D65" s="186" t="s">
        <v>281</v>
      </c>
      <c r="E65" s="187" t="s">
        <v>282</v>
      </c>
      <c r="F65" s="188" t="s">
        <v>289</v>
      </c>
      <c r="G65" s="189" t="s">
        <v>290</v>
      </c>
      <c r="H65" s="205">
        <v>1</v>
      </c>
      <c r="I65" s="191">
        <v>44562</v>
      </c>
      <c r="J65" s="191">
        <v>44926</v>
      </c>
      <c r="K65" s="192">
        <v>91</v>
      </c>
      <c r="L65" s="193" t="s">
        <v>291</v>
      </c>
      <c r="M65" s="194" t="s">
        <v>292</v>
      </c>
      <c r="N65" s="205">
        <v>0.6</v>
      </c>
      <c r="O65" s="195" t="s">
        <v>293</v>
      </c>
      <c r="P65" s="205">
        <v>1</v>
      </c>
      <c r="Q65" s="194" t="s">
        <v>294</v>
      </c>
      <c r="R65" s="196" t="s">
        <v>47</v>
      </c>
      <c r="S65" s="197" t="s">
        <v>48</v>
      </c>
      <c r="U65" s="52">
        <v>1</v>
      </c>
      <c r="V65" s="55" t="s">
        <v>295</v>
      </c>
      <c r="W65" s="204" t="s">
        <v>296</v>
      </c>
      <c r="X65" s="205">
        <v>1</v>
      </c>
      <c r="Y65" s="194" t="s">
        <v>297</v>
      </c>
      <c r="Z65" s="202" t="s">
        <v>93</v>
      </c>
    </row>
    <row r="66" spans="1:27" ht="191.25" customHeight="1" x14ac:dyDescent="0.15">
      <c r="A66" s="184">
        <v>11</v>
      </c>
      <c r="B66" s="184">
        <f t="shared" si="0"/>
        <v>56</v>
      </c>
      <c r="C66" s="224" t="s">
        <v>298</v>
      </c>
      <c r="D66" s="186" t="s">
        <v>299</v>
      </c>
      <c r="E66" s="187" t="s">
        <v>300</v>
      </c>
      <c r="F66" s="188" t="s">
        <v>301</v>
      </c>
      <c r="G66" s="189" t="s">
        <v>302</v>
      </c>
      <c r="H66" s="184">
        <v>4</v>
      </c>
      <c r="I66" s="191">
        <v>44562</v>
      </c>
      <c r="J66" s="191">
        <v>44926</v>
      </c>
      <c r="K66" s="192">
        <v>91</v>
      </c>
      <c r="L66" s="193" t="s">
        <v>303</v>
      </c>
      <c r="M66" s="194" t="s">
        <v>304</v>
      </c>
      <c r="N66" s="184">
        <v>2</v>
      </c>
      <c r="O66" s="195" t="s">
        <v>119</v>
      </c>
      <c r="P66" s="184">
        <v>4</v>
      </c>
      <c r="Q66" s="194" t="s">
        <v>305</v>
      </c>
      <c r="R66" s="196" t="s">
        <v>47</v>
      </c>
      <c r="S66" s="207" t="s">
        <v>70</v>
      </c>
      <c r="T66" s="43" t="s">
        <v>306</v>
      </c>
      <c r="U66" s="208"/>
      <c r="V66" s="225" t="s">
        <v>149</v>
      </c>
      <c r="W66" s="200" t="s">
        <v>122</v>
      </c>
      <c r="X66" s="184">
        <v>4</v>
      </c>
      <c r="Y66" s="193" t="s">
        <v>307</v>
      </c>
      <c r="Z66" s="215" t="s">
        <v>102</v>
      </c>
    </row>
    <row r="67" spans="1:27" ht="273" customHeight="1" x14ac:dyDescent="0.15">
      <c r="A67" s="184">
        <v>0</v>
      </c>
      <c r="B67" s="184">
        <f t="shared" si="0"/>
        <v>57</v>
      </c>
      <c r="C67" s="224" t="s">
        <v>298</v>
      </c>
      <c r="D67" s="186" t="s">
        <v>299</v>
      </c>
      <c r="E67" s="187" t="s">
        <v>300</v>
      </c>
      <c r="F67" s="188" t="s">
        <v>308</v>
      </c>
      <c r="G67" s="189" t="s">
        <v>131</v>
      </c>
      <c r="H67" s="184">
        <v>1</v>
      </c>
      <c r="I67" s="191">
        <v>44562</v>
      </c>
      <c r="J67" s="191">
        <v>44742</v>
      </c>
      <c r="K67" s="192">
        <v>24</v>
      </c>
      <c r="L67" s="193" t="s">
        <v>132</v>
      </c>
      <c r="M67" s="203" t="s">
        <v>309</v>
      </c>
      <c r="N67" s="184">
        <v>1</v>
      </c>
      <c r="O67" s="195" t="s">
        <v>119</v>
      </c>
      <c r="P67" s="184">
        <v>1</v>
      </c>
      <c r="Q67" s="203" t="s">
        <v>310</v>
      </c>
      <c r="R67" s="196" t="s">
        <v>47</v>
      </c>
      <c r="S67" s="197" t="s">
        <v>48</v>
      </c>
      <c r="U67" s="208"/>
      <c r="V67" s="193" t="s">
        <v>142</v>
      </c>
      <c r="W67" s="200" t="s">
        <v>122</v>
      </c>
      <c r="X67" s="184">
        <v>1</v>
      </c>
      <c r="Y67" s="194" t="s">
        <v>311</v>
      </c>
      <c r="Z67" s="202" t="s">
        <v>47</v>
      </c>
    </row>
    <row r="68" spans="1:27" ht="398" x14ac:dyDescent="0.15">
      <c r="A68" s="184">
        <v>0</v>
      </c>
      <c r="B68" s="184">
        <f t="shared" si="0"/>
        <v>58</v>
      </c>
      <c r="C68" s="224" t="s">
        <v>298</v>
      </c>
      <c r="D68" s="186" t="s">
        <v>299</v>
      </c>
      <c r="E68" s="187" t="s">
        <v>300</v>
      </c>
      <c r="F68" s="188" t="s">
        <v>312</v>
      </c>
      <c r="G68" s="189" t="s">
        <v>131</v>
      </c>
      <c r="H68" s="184">
        <v>1</v>
      </c>
      <c r="I68" s="191">
        <v>44562</v>
      </c>
      <c r="J68" s="191">
        <v>44742</v>
      </c>
      <c r="K68" s="192">
        <v>24</v>
      </c>
      <c r="L68" s="193" t="s">
        <v>132</v>
      </c>
      <c r="M68" s="203" t="s">
        <v>313</v>
      </c>
      <c r="N68" s="184">
        <v>1</v>
      </c>
      <c r="O68" s="195" t="s">
        <v>119</v>
      </c>
      <c r="P68" s="184">
        <v>1</v>
      </c>
      <c r="Q68" s="203" t="s">
        <v>314</v>
      </c>
      <c r="R68" s="196" t="s">
        <v>47</v>
      </c>
      <c r="S68" s="197" t="s">
        <v>48</v>
      </c>
      <c r="U68" s="208"/>
      <c r="V68" s="193" t="s">
        <v>142</v>
      </c>
      <c r="W68" s="200" t="s">
        <v>122</v>
      </c>
      <c r="X68" s="184">
        <v>1</v>
      </c>
      <c r="Y68" s="203" t="s">
        <v>315</v>
      </c>
      <c r="Z68" s="202" t="s">
        <v>47</v>
      </c>
    </row>
    <row r="69" spans="1:27" ht="300" x14ac:dyDescent="0.15">
      <c r="A69" s="184">
        <v>0</v>
      </c>
      <c r="B69" s="184">
        <f t="shared" si="0"/>
        <v>59</v>
      </c>
      <c r="C69" s="224" t="s">
        <v>298</v>
      </c>
      <c r="D69" s="186" t="s">
        <v>299</v>
      </c>
      <c r="E69" s="187" t="s">
        <v>300</v>
      </c>
      <c r="F69" s="188" t="s">
        <v>242</v>
      </c>
      <c r="G69" s="189" t="s">
        <v>145</v>
      </c>
      <c r="H69" s="184">
        <v>2</v>
      </c>
      <c r="I69" s="191">
        <v>44562</v>
      </c>
      <c r="J69" s="191">
        <v>44926</v>
      </c>
      <c r="K69" s="192">
        <v>91</v>
      </c>
      <c r="L69" s="193" t="s">
        <v>132</v>
      </c>
      <c r="M69" s="194" t="s">
        <v>243</v>
      </c>
      <c r="N69" s="184">
        <v>0</v>
      </c>
      <c r="O69" s="195" t="s">
        <v>119</v>
      </c>
      <c r="P69" s="184">
        <v>2</v>
      </c>
      <c r="Q69" s="188" t="s">
        <v>147</v>
      </c>
      <c r="R69" s="196" t="s">
        <v>47</v>
      </c>
      <c r="S69" s="207" t="s">
        <v>70</v>
      </c>
      <c r="U69" s="208"/>
      <c r="V69" s="209"/>
      <c r="W69" s="200" t="s">
        <v>122</v>
      </c>
      <c r="X69" s="184">
        <v>2</v>
      </c>
      <c r="Y69" s="193" t="s">
        <v>244</v>
      </c>
      <c r="Z69" s="215" t="s">
        <v>102</v>
      </c>
    </row>
    <row r="70" spans="1:27" ht="342" x14ac:dyDescent="0.15">
      <c r="A70" s="184">
        <v>0</v>
      </c>
      <c r="B70" s="184">
        <f t="shared" si="0"/>
        <v>60</v>
      </c>
      <c r="C70" s="224" t="s">
        <v>298</v>
      </c>
      <c r="D70" s="186" t="s">
        <v>299</v>
      </c>
      <c r="E70" s="187" t="s">
        <v>300</v>
      </c>
      <c r="F70" s="188" t="s">
        <v>316</v>
      </c>
      <c r="G70" s="189" t="s">
        <v>317</v>
      </c>
      <c r="H70" s="226">
        <v>1</v>
      </c>
      <c r="I70" s="191">
        <v>44562</v>
      </c>
      <c r="J70" s="191">
        <v>44651</v>
      </c>
      <c r="K70" s="192">
        <v>12</v>
      </c>
      <c r="L70" s="193" t="s">
        <v>318</v>
      </c>
      <c r="M70" s="194" t="s">
        <v>319</v>
      </c>
      <c r="N70" s="226">
        <v>1</v>
      </c>
      <c r="O70" s="195" t="s">
        <v>320</v>
      </c>
      <c r="P70" s="226">
        <v>1</v>
      </c>
      <c r="Q70" s="194" t="s">
        <v>321</v>
      </c>
      <c r="R70" s="196" t="s">
        <v>47</v>
      </c>
      <c r="S70" s="213" t="s">
        <v>89</v>
      </c>
      <c r="U70" s="227">
        <v>1</v>
      </c>
      <c r="V70" s="222" t="s">
        <v>322</v>
      </c>
      <c r="W70" s="200" t="s">
        <v>323</v>
      </c>
      <c r="X70" s="192">
        <v>1</v>
      </c>
      <c r="Y70" s="194" t="s">
        <v>324</v>
      </c>
      <c r="Z70" s="202" t="s">
        <v>93</v>
      </c>
      <c r="AA70" s="7" t="s">
        <v>325</v>
      </c>
    </row>
    <row r="71" spans="1:27" ht="289.5" customHeight="1" x14ac:dyDescent="0.15">
      <c r="A71" s="184">
        <v>0</v>
      </c>
      <c r="B71" s="184">
        <f t="shared" si="0"/>
        <v>61</v>
      </c>
      <c r="C71" s="224" t="s">
        <v>298</v>
      </c>
      <c r="D71" s="186" t="s">
        <v>299</v>
      </c>
      <c r="E71" s="187" t="s">
        <v>300</v>
      </c>
      <c r="F71" s="188" t="s">
        <v>326</v>
      </c>
      <c r="G71" s="189" t="s">
        <v>327</v>
      </c>
      <c r="H71" s="226">
        <v>12</v>
      </c>
      <c r="I71" s="191">
        <v>44562</v>
      </c>
      <c r="J71" s="191">
        <v>44926</v>
      </c>
      <c r="K71" s="192">
        <v>91</v>
      </c>
      <c r="L71" s="193" t="s">
        <v>318</v>
      </c>
      <c r="M71" s="194" t="s">
        <v>328</v>
      </c>
      <c r="N71" s="226">
        <v>5</v>
      </c>
      <c r="O71" s="195" t="s">
        <v>320</v>
      </c>
      <c r="P71" s="192">
        <v>9</v>
      </c>
      <c r="Q71" s="188" t="s">
        <v>329</v>
      </c>
      <c r="R71" s="206" t="s">
        <v>69</v>
      </c>
      <c r="S71" s="213" t="s">
        <v>89</v>
      </c>
      <c r="U71" s="228">
        <v>1</v>
      </c>
      <c r="V71" s="199" t="s">
        <v>330</v>
      </c>
      <c r="W71" s="200" t="s">
        <v>331</v>
      </c>
      <c r="X71" s="192">
        <v>12</v>
      </c>
      <c r="Y71" s="193" t="s">
        <v>332</v>
      </c>
      <c r="Z71" s="215" t="s">
        <v>102</v>
      </c>
      <c r="AA71" s="7" t="s">
        <v>333</v>
      </c>
    </row>
    <row r="72" spans="1:27" ht="257.25" customHeight="1" x14ac:dyDescent="0.15">
      <c r="A72" s="184">
        <v>0</v>
      </c>
      <c r="B72" s="184">
        <f t="shared" si="0"/>
        <v>62</v>
      </c>
      <c r="C72" s="224" t="s">
        <v>298</v>
      </c>
      <c r="D72" s="186" t="s">
        <v>299</v>
      </c>
      <c r="E72" s="187" t="s">
        <v>300</v>
      </c>
      <c r="F72" s="193" t="s">
        <v>334</v>
      </c>
      <c r="G72" s="189" t="s">
        <v>327</v>
      </c>
      <c r="H72" s="192">
        <v>12</v>
      </c>
      <c r="I72" s="191">
        <v>44562</v>
      </c>
      <c r="J72" s="191">
        <v>44926</v>
      </c>
      <c r="K72" s="192">
        <v>91</v>
      </c>
      <c r="L72" s="193" t="s">
        <v>335</v>
      </c>
      <c r="M72" s="194" t="s">
        <v>328</v>
      </c>
      <c r="N72" s="226">
        <v>5</v>
      </c>
      <c r="O72" s="195" t="s">
        <v>336</v>
      </c>
      <c r="P72" s="192">
        <v>9</v>
      </c>
      <c r="Q72" s="188" t="s">
        <v>329</v>
      </c>
      <c r="R72" s="206" t="s">
        <v>69</v>
      </c>
      <c r="S72" s="213" t="s">
        <v>89</v>
      </c>
      <c r="U72" s="228">
        <v>1</v>
      </c>
      <c r="V72" s="199" t="s">
        <v>337</v>
      </c>
      <c r="W72" s="200" t="s">
        <v>331</v>
      </c>
      <c r="X72" s="192">
        <v>12</v>
      </c>
      <c r="Y72" s="193" t="s">
        <v>338</v>
      </c>
      <c r="Z72" s="215" t="s">
        <v>102</v>
      </c>
    </row>
    <row r="73" spans="1:27" ht="329" thickBot="1" x14ac:dyDescent="0.2">
      <c r="A73" s="184">
        <v>0</v>
      </c>
      <c r="B73" s="184">
        <f t="shared" si="0"/>
        <v>63</v>
      </c>
      <c r="C73" s="224" t="s">
        <v>298</v>
      </c>
      <c r="D73" s="186" t="s">
        <v>299</v>
      </c>
      <c r="E73" s="187" t="s">
        <v>300</v>
      </c>
      <c r="F73" s="188" t="s">
        <v>339</v>
      </c>
      <c r="G73" s="189" t="s">
        <v>340</v>
      </c>
      <c r="H73" s="192">
        <v>4</v>
      </c>
      <c r="I73" s="191">
        <v>44562</v>
      </c>
      <c r="J73" s="191">
        <v>44926</v>
      </c>
      <c r="K73" s="192">
        <v>91</v>
      </c>
      <c r="L73" s="193" t="s">
        <v>132</v>
      </c>
      <c r="M73" s="194" t="s">
        <v>341</v>
      </c>
      <c r="N73" s="192">
        <v>0</v>
      </c>
      <c r="O73" s="195" t="s">
        <v>119</v>
      </c>
      <c r="P73" s="192">
        <v>0</v>
      </c>
      <c r="Q73" s="188" t="s">
        <v>342</v>
      </c>
      <c r="R73" s="206" t="s">
        <v>69</v>
      </c>
      <c r="S73" s="207" t="s">
        <v>70</v>
      </c>
      <c r="U73" s="208"/>
      <c r="V73" s="209"/>
      <c r="W73" s="200" t="s">
        <v>122</v>
      </c>
      <c r="X73" s="192">
        <v>0</v>
      </c>
      <c r="Y73" s="193" t="s">
        <v>343</v>
      </c>
      <c r="Z73" s="211" t="s">
        <v>69</v>
      </c>
    </row>
    <row r="74" spans="1:27" ht="200" customHeight="1" thickBot="1" x14ac:dyDescent="0.2">
      <c r="A74" s="184">
        <v>0</v>
      </c>
      <c r="B74" s="184">
        <f t="shared" si="0"/>
        <v>64</v>
      </c>
      <c r="C74" s="224" t="s">
        <v>298</v>
      </c>
      <c r="D74" s="186" t="s">
        <v>299</v>
      </c>
      <c r="E74" s="187" t="s">
        <v>300</v>
      </c>
      <c r="F74" s="188" t="s">
        <v>344</v>
      </c>
      <c r="G74" s="189" t="s">
        <v>345</v>
      </c>
      <c r="H74" s="192">
        <v>4</v>
      </c>
      <c r="I74" s="191">
        <v>44562</v>
      </c>
      <c r="J74" s="191">
        <v>44926</v>
      </c>
      <c r="K74" s="192">
        <v>91</v>
      </c>
      <c r="L74" s="193" t="s">
        <v>346</v>
      </c>
      <c r="M74" s="194" t="s">
        <v>347</v>
      </c>
      <c r="N74" s="192">
        <v>0</v>
      </c>
      <c r="O74" s="195" t="s">
        <v>348</v>
      </c>
      <c r="P74" s="192">
        <v>0</v>
      </c>
      <c r="Q74" s="188" t="s">
        <v>349</v>
      </c>
      <c r="R74" s="206" t="s">
        <v>69</v>
      </c>
      <c r="S74" s="207" t="s">
        <v>70</v>
      </c>
      <c r="U74" s="53"/>
      <c r="V74" s="56" t="s">
        <v>350</v>
      </c>
      <c r="W74" s="200" t="s">
        <v>351</v>
      </c>
      <c r="X74" s="192">
        <v>0</v>
      </c>
      <c r="Y74" s="229" t="s">
        <v>352</v>
      </c>
      <c r="Z74" s="211" t="s">
        <v>69</v>
      </c>
    </row>
    <row r="75" spans="1:27" ht="311.75" customHeight="1" thickBot="1" x14ac:dyDescent="0.2">
      <c r="A75" s="184">
        <v>0</v>
      </c>
      <c r="B75" s="184">
        <f t="shared" si="0"/>
        <v>65</v>
      </c>
      <c r="C75" s="224" t="s">
        <v>298</v>
      </c>
      <c r="D75" s="186" t="s">
        <v>299</v>
      </c>
      <c r="E75" s="187" t="s">
        <v>300</v>
      </c>
      <c r="F75" s="193" t="s">
        <v>103</v>
      </c>
      <c r="G75" s="189" t="s">
        <v>104</v>
      </c>
      <c r="H75" s="190" t="s">
        <v>61</v>
      </c>
      <c r="I75" s="191">
        <v>44562</v>
      </c>
      <c r="J75" s="191">
        <v>44926</v>
      </c>
      <c r="K75" s="192">
        <v>91</v>
      </c>
      <c r="L75" s="193" t="s">
        <v>105</v>
      </c>
      <c r="M75" s="203" t="s">
        <v>106</v>
      </c>
      <c r="N75" s="205">
        <v>0</v>
      </c>
      <c r="O75" s="195" t="s">
        <v>107</v>
      </c>
      <c r="P75" s="205">
        <v>1</v>
      </c>
      <c r="Q75" s="203" t="s">
        <v>108</v>
      </c>
      <c r="R75" s="196" t="s">
        <v>47</v>
      </c>
      <c r="S75" s="197" t="s">
        <v>48</v>
      </c>
      <c r="U75" s="216">
        <v>0.3</v>
      </c>
      <c r="V75" s="199" t="s">
        <v>109</v>
      </c>
      <c r="W75" s="200" t="s">
        <v>110</v>
      </c>
      <c r="X75" s="205">
        <v>1</v>
      </c>
      <c r="Y75" s="203" t="s">
        <v>111</v>
      </c>
      <c r="Z75" s="202" t="s">
        <v>93</v>
      </c>
    </row>
    <row r="76" spans="1:27" ht="246.5" customHeight="1" thickBot="1" x14ac:dyDescent="0.2">
      <c r="A76" s="184">
        <v>12</v>
      </c>
      <c r="B76" s="184">
        <f t="shared" si="0"/>
        <v>66</v>
      </c>
      <c r="C76" s="230" t="s">
        <v>353</v>
      </c>
      <c r="D76" s="194" t="s">
        <v>354</v>
      </c>
      <c r="E76" s="193" t="s">
        <v>355</v>
      </c>
      <c r="F76" s="193" t="s">
        <v>356</v>
      </c>
      <c r="G76" s="195" t="s">
        <v>357</v>
      </c>
      <c r="H76" s="231">
        <v>1</v>
      </c>
      <c r="I76" s="232">
        <v>44666</v>
      </c>
      <c r="J76" s="232">
        <v>44926</v>
      </c>
      <c r="K76" s="192">
        <v>42</v>
      </c>
      <c r="L76" s="193" t="s">
        <v>358</v>
      </c>
      <c r="M76" s="194" t="s">
        <v>359</v>
      </c>
      <c r="N76" s="233">
        <v>0.6</v>
      </c>
      <c r="O76" s="195" t="s">
        <v>348</v>
      </c>
      <c r="P76" s="233">
        <v>1</v>
      </c>
      <c r="Q76" s="188" t="s">
        <v>360</v>
      </c>
      <c r="R76" s="196" t="s">
        <v>47</v>
      </c>
      <c r="S76" s="213" t="s">
        <v>89</v>
      </c>
      <c r="U76" s="54"/>
      <c r="V76" s="55" t="s">
        <v>361</v>
      </c>
      <c r="W76" s="203" t="s">
        <v>362</v>
      </c>
      <c r="X76" s="233">
        <v>1</v>
      </c>
      <c r="Y76" s="188" t="s">
        <v>363</v>
      </c>
      <c r="Z76" s="215" t="s">
        <v>102</v>
      </c>
    </row>
    <row r="77" spans="1:27" ht="260" customHeight="1" thickBot="1" x14ac:dyDescent="0.2">
      <c r="A77" s="184">
        <v>0</v>
      </c>
      <c r="B77" s="184">
        <f t="shared" si="0"/>
        <v>67</v>
      </c>
      <c r="C77" s="230" t="s">
        <v>353</v>
      </c>
      <c r="D77" s="194" t="s">
        <v>354</v>
      </c>
      <c r="E77" s="193" t="s">
        <v>355</v>
      </c>
      <c r="F77" s="193" t="s">
        <v>364</v>
      </c>
      <c r="G77" s="234" t="s">
        <v>364</v>
      </c>
      <c r="H77" s="231">
        <v>1</v>
      </c>
      <c r="I77" s="232">
        <v>44666</v>
      </c>
      <c r="J77" s="232">
        <v>44926</v>
      </c>
      <c r="K77" s="192">
        <v>42</v>
      </c>
      <c r="L77" s="193" t="s">
        <v>358</v>
      </c>
      <c r="M77" s="194" t="s">
        <v>365</v>
      </c>
      <c r="N77" s="233">
        <v>0.6</v>
      </c>
      <c r="O77" s="195" t="s">
        <v>348</v>
      </c>
      <c r="P77" s="233">
        <v>1</v>
      </c>
      <c r="Q77" s="194" t="s">
        <v>366</v>
      </c>
      <c r="R77" s="196" t="s">
        <v>47</v>
      </c>
      <c r="S77" s="213" t="s">
        <v>89</v>
      </c>
      <c r="U77" s="54"/>
      <c r="V77" s="55" t="s">
        <v>367</v>
      </c>
      <c r="W77" s="203" t="s">
        <v>362</v>
      </c>
      <c r="X77" s="233">
        <v>1</v>
      </c>
      <c r="Y77" s="194" t="s">
        <v>368</v>
      </c>
      <c r="Z77" s="202" t="s">
        <v>47</v>
      </c>
    </row>
    <row r="78" spans="1:27" ht="237" customHeight="1" thickBot="1" x14ac:dyDescent="0.2">
      <c r="A78" s="184">
        <v>0</v>
      </c>
      <c r="B78" s="184">
        <f t="shared" ref="B78:B123" si="1">+B77+1</f>
        <v>68</v>
      </c>
      <c r="C78" s="230" t="s">
        <v>353</v>
      </c>
      <c r="D78" s="194" t="s">
        <v>354</v>
      </c>
      <c r="E78" s="193" t="s">
        <v>355</v>
      </c>
      <c r="F78" s="193" t="s">
        <v>369</v>
      </c>
      <c r="G78" s="234" t="s">
        <v>370</v>
      </c>
      <c r="H78" s="231">
        <v>1</v>
      </c>
      <c r="I78" s="232">
        <v>44666</v>
      </c>
      <c r="J78" s="232">
        <v>44926</v>
      </c>
      <c r="K78" s="192">
        <v>42</v>
      </c>
      <c r="L78" s="193" t="s">
        <v>358</v>
      </c>
      <c r="M78" s="200" t="s">
        <v>371</v>
      </c>
      <c r="N78" s="233">
        <v>1</v>
      </c>
      <c r="O78" s="195" t="s">
        <v>348</v>
      </c>
      <c r="P78" s="233">
        <v>1</v>
      </c>
      <c r="Q78" s="194" t="s">
        <v>372</v>
      </c>
      <c r="R78" s="196" t="s">
        <v>47</v>
      </c>
      <c r="S78" s="197" t="s">
        <v>48</v>
      </c>
      <c r="U78" s="54"/>
      <c r="V78" s="55" t="s">
        <v>373</v>
      </c>
      <c r="W78" s="203" t="s">
        <v>374</v>
      </c>
      <c r="X78" s="233">
        <v>1</v>
      </c>
      <c r="Y78" s="194" t="s">
        <v>375</v>
      </c>
      <c r="Z78" s="215" t="s">
        <v>102</v>
      </c>
    </row>
    <row r="79" spans="1:27" ht="228" customHeight="1" thickBot="1" x14ac:dyDescent="0.2">
      <c r="A79" s="184">
        <v>0</v>
      </c>
      <c r="B79" s="184">
        <f t="shared" si="1"/>
        <v>69</v>
      </c>
      <c r="C79" s="230" t="s">
        <v>353</v>
      </c>
      <c r="D79" s="194" t="s">
        <v>354</v>
      </c>
      <c r="E79" s="193" t="s">
        <v>376</v>
      </c>
      <c r="F79" s="193" t="s">
        <v>377</v>
      </c>
      <c r="G79" s="234" t="s">
        <v>378</v>
      </c>
      <c r="H79" s="231">
        <v>1</v>
      </c>
      <c r="I79" s="232">
        <v>44666</v>
      </c>
      <c r="J79" s="232">
        <v>44926</v>
      </c>
      <c r="K79" s="192">
        <v>42</v>
      </c>
      <c r="L79" s="193" t="s">
        <v>358</v>
      </c>
      <c r="M79" s="194" t="s">
        <v>379</v>
      </c>
      <c r="N79" s="192">
        <v>0</v>
      </c>
      <c r="O79" s="195" t="s">
        <v>348</v>
      </c>
      <c r="P79" s="233">
        <v>0</v>
      </c>
      <c r="Q79" s="194" t="s">
        <v>380</v>
      </c>
      <c r="R79" s="206" t="s">
        <v>69</v>
      </c>
      <c r="S79" s="235" t="s">
        <v>70</v>
      </c>
      <c r="U79" s="53"/>
      <c r="V79" s="55" t="s">
        <v>381</v>
      </c>
      <c r="W79" s="203" t="s">
        <v>351</v>
      </c>
      <c r="X79" s="233">
        <v>0</v>
      </c>
      <c r="Y79" s="194" t="s">
        <v>382</v>
      </c>
      <c r="Z79" s="211" t="s">
        <v>69</v>
      </c>
      <c r="AA79" s="7" t="s">
        <v>325</v>
      </c>
    </row>
    <row r="80" spans="1:27" ht="264.75" customHeight="1" thickBot="1" x14ac:dyDescent="0.2">
      <c r="A80" s="184">
        <v>0</v>
      </c>
      <c r="B80" s="184">
        <f t="shared" si="1"/>
        <v>70</v>
      </c>
      <c r="C80" s="230" t="s">
        <v>353</v>
      </c>
      <c r="D80" s="194" t="s">
        <v>354</v>
      </c>
      <c r="E80" s="193" t="s">
        <v>376</v>
      </c>
      <c r="F80" s="193" t="s">
        <v>383</v>
      </c>
      <c r="G80" s="234" t="s">
        <v>378</v>
      </c>
      <c r="H80" s="231">
        <v>1</v>
      </c>
      <c r="I80" s="232">
        <v>44666</v>
      </c>
      <c r="J80" s="236">
        <v>45290</v>
      </c>
      <c r="K80" s="237">
        <v>68</v>
      </c>
      <c r="L80" s="193" t="s">
        <v>358</v>
      </c>
      <c r="M80" s="194" t="s">
        <v>384</v>
      </c>
      <c r="N80" s="192">
        <v>0</v>
      </c>
      <c r="O80" s="195" t="s">
        <v>348</v>
      </c>
      <c r="P80" s="192">
        <v>0</v>
      </c>
      <c r="Q80" s="188" t="s">
        <v>385</v>
      </c>
      <c r="R80" s="238" t="s">
        <v>386</v>
      </c>
      <c r="S80" s="207" t="s">
        <v>70</v>
      </c>
      <c r="U80" s="53"/>
      <c r="V80" s="55" t="s">
        <v>387</v>
      </c>
      <c r="W80" s="218" t="s">
        <v>351</v>
      </c>
      <c r="X80" s="233">
        <v>0</v>
      </c>
      <c r="Y80" s="239" t="s">
        <v>388</v>
      </c>
      <c r="Z80" s="240" t="s">
        <v>386</v>
      </c>
      <c r="AA80" s="7" t="s">
        <v>333</v>
      </c>
    </row>
    <row r="81" spans="1:27" ht="273" customHeight="1" thickBot="1" x14ac:dyDescent="0.2">
      <c r="A81" s="184">
        <v>0</v>
      </c>
      <c r="B81" s="184">
        <f t="shared" si="1"/>
        <v>71</v>
      </c>
      <c r="C81" s="230" t="s">
        <v>353</v>
      </c>
      <c r="D81" s="194" t="s">
        <v>354</v>
      </c>
      <c r="E81" s="193" t="s">
        <v>376</v>
      </c>
      <c r="F81" s="193" t="s">
        <v>389</v>
      </c>
      <c r="G81" s="234" t="s">
        <v>390</v>
      </c>
      <c r="H81" s="231">
        <v>1</v>
      </c>
      <c r="I81" s="232">
        <v>44666</v>
      </c>
      <c r="J81" s="232">
        <v>44926</v>
      </c>
      <c r="K81" s="192">
        <v>42</v>
      </c>
      <c r="L81" s="193" t="s">
        <v>358</v>
      </c>
      <c r="M81" s="194" t="s">
        <v>391</v>
      </c>
      <c r="N81" s="192">
        <v>0</v>
      </c>
      <c r="O81" s="195" t="s">
        <v>348</v>
      </c>
      <c r="P81" s="233">
        <v>0.6</v>
      </c>
      <c r="Q81" s="188" t="s">
        <v>392</v>
      </c>
      <c r="R81" s="206" t="s">
        <v>69</v>
      </c>
      <c r="S81" s="207" t="s">
        <v>70</v>
      </c>
      <c r="U81" s="53"/>
      <c r="V81" s="55" t="s">
        <v>393</v>
      </c>
      <c r="W81" s="203" t="s">
        <v>351</v>
      </c>
      <c r="X81" s="233">
        <v>0</v>
      </c>
      <c r="Y81" s="188" t="s">
        <v>394</v>
      </c>
      <c r="Z81" s="211" t="s">
        <v>69</v>
      </c>
      <c r="AA81" s="7" t="s">
        <v>395</v>
      </c>
    </row>
    <row r="82" spans="1:27" ht="290.25" customHeight="1" thickBot="1" x14ac:dyDescent="0.2">
      <c r="A82" s="184">
        <v>0</v>
      </c>
      <c r="B82" s="184">
        <f t="shared" si="1"/>
        <v>72</v>
      </c>
      <c r="C82" s="230" t="s">
        <v>353</v>
      </c>
      <c r="D82" s="241" t="s">
        <v>354</v>
      </c>
      <c r="E82" s="242" t="s">
        <v>396</v>
      </c>
      <c r="F82" s="242" t="s">
        <v>397</v>
      </c>
      <c r="G82" s="243" t="s">
        <v>378</v>
      </c>
      <c r="H82" s="231">
        <v>1</v>
      </c>
      <c r="I82" s="244">
        <v>44666</v>
      </c>
      <c r="J82" s="244">
        <v>44926</v>
      </c>
      <c r="K82" s="245">
        <v>42</v>
      </c>
      <c r="L82" s="242" t="s">
        <v>358</v>
      </c>
      <c r="M82" s="246" t="s">
        <v>398</v>
      </c>
      <c r="N82" s="245">
        <v>0</v>
      </c>
      <c r="O82" s="195" t="s">
        <v>348</v>
      </c>
      <c r="P82" s="247">
        <v>1</v>
      </c>
      <c r="Q82" s="188" t="s">
        <v>399</v>
      </c>
      <c r="R82" s="196" t="s">
        <v>47</v>
      </c>
      <c r="S82" s="223" t="s">
        <v>48</v>
      </c>
      <c r="U82" s="53"/>
      <c r="V82" s="55" t="s">
        <v>400</v>
      </c>
      <c r="W82" s="203" t="s">
        <v>362</v>
      </c>
      <c r="X82" s="247">
        <v>1</v>
      </c>
      <c r="Y82" s="188" t="s">
        <v>401</v>
      </c>
      <c r="Z82" s="202" t="s">
        <v>47</v>
      </c>
      <c r="AA82" s="7" t="s">
        <v>325</v>
      </c>
    </row>
    <row r="83" spans="1:27" ht="177" customHeight="1" x14ac:dyDescent="0.15">
      <c r="A83" s="184">
        <v>13</v>
      </c>
      <c r="B83" s="184">
        <f t="shared" si="1"/>
        <v>73</v>
      </c>
      <c r="C83" s="248" t="s">
        <v>402</v>
      </c>
      <c r="D83" s="249" t="s">
        <v>403</v>
      </c>
      <c r="E83" s="249" t="s">
        <v>404</v>
      </c>
      <c r="F83" s="249" t="s">
        <v>405</v>
      </c>
      <c r="G83" s="249" t="s">
        <v>406</v>
      </c>
      <c r="H83" s="250">
        <v>1</v>
      </c>
      <c r="I83" s="251">
        <v>44805</v>
      </c>
      <c r="J83" s="251">
        <v>44926</v>
      </c>
      <c r="K83" s="252">
        <v>16</v>
      </c>
      <c r="L83" s="249" t="s">
        <v>358</v>
      </c>
      <c r="M83" s="253" t="s">
        <v>407</v>
      </c>
      <c r="N83" s="184">
        <v>0</v>
      </c>
      <c r="O83" s="195" t="s">
        <v>348</v>
      </c>
      <c r="P83" s="205">
        <v>1</v>
      </c>
      <c r="Q83" s="188" t="s">
        <v>408</v>
      </c>
      <c r="R83" s="196" t="s">
        <v>47</v>
      </c>
      <c r="S83" s="223" t="s">
        <v>48</v>
      </c>
      <c r="U83" s="254"/>
      <c r="V83" s="221" t="s">
        <v>409</v>
      </c>
      <c r="W83" s="203" t="s">
        <v>362</v>
      </c>
      <c r="X83" s="205">
        <v>1</v>
      </c>
      <c r="Y83" s="188" t="s">
        <v>410</v>
      </c>
      <c r="Z83" s="202" t="s">
        <v>47</v>
      </c>
    </row>
    <row r="84" spans="1:27" ht="180.75" customHeight="1" x14ac:dyDescent="0.15">
      <c r="A84" s="184">
        <v>0</v>
      </c>
      <c r="B84" s="184">
        <f t="shared" si="1"/>
        <v>74</v>
      </c>
      <c r="C84" s="248" t="s">
        <v>402</v>
      </c>
      <c r="D84" s="249" t="s">
        <v>403</v>
      </c>
      <c r="E84" s="249" t="s">
        <v>404</v>
      </c>
      <c r="F84" s="249" t="s">
        <v>411</v>
      </c>
      <c r="G84" s="249" t="s">
        <v>412</v>
      </c>
      <c r="H84" s="250">
        <v>1</v>
      </c>
      <c r="I84" s="251">
        <v>44835</v>
      </c>
      <c r="J84" s="251">
        <v>44926</v>
      </c>
      <c r="K84" s="252">
        <v>16</v>
      </c>
      <c r="L84" s="249" t="s">
        <v>358</v>
      </c>
      <c r="M84" s="253" t="s">
        <v>407</v>
      </c>
      <c r="N84" s="184">
        <v>0</v>
      </c>
      <c r="O84" s="195" t="s">
        <v>348</v>
      </c>
      <c r="P84" s="205">
        <v>1</v>
      </c>
      <c r="Q84" s="188" t="s">
        <v>413</v>
      </c>
      <c r="R84" s="196" t="s">
        <v>47</v>
      </c>
      <c r="S84" s="223" t="s">
        <v>48</v>
      </c>
      <c r="U84" s="254"/>
      <c r="V84" s="221" t="s">
        <v>414</v>
      </c>
      <c r="W84" s="203" t="s">
        <v>362</v>
      </c>
      <c r="X84" s="205">
        <v>1</v>
      </c>
      <c r="Y84" s="188" t="s">
        <v>415</v>
      </c>
      <c r="Z84" s="202" t="s">
        <v>47</v>
      </c>
    </row>
    <row r="85" spans="1:27" ht="309.75" customHeight="1" x14ac:dyDescent="0.15">
      <c r="A85" s="184">
        <v>0</v>
      </c>
      <c r="B85" s="184">
        <f t="shared" si="1"/>
        <v>75</v>
      </c>
      <c r="C85" s="248" t="s">
        <v>402</v>
      </c>
      <c r="D85" s="249" t="s">
        <v>403</v>
      </c>
      <c r="E85" s="249" t="s">
        <v>404</v>
      </c>
      <c r="F85" s="249" t="s">
        <v>416</v>
      </c>
      <c r="G85" s="249" t="s">
        <v>417</v>
      </c>
      <c r="H85" s="252">
        <v>4</v>
      </c>
      <c r="I85" s="251">
        <v>44835</v>
      </c>
      <c r="J85" s="251">
        <v>45200</v>
      </c>
      <c r="K85" s="252">
        <v>52</v>
      </c>
      <c r="L85" s="249" t="s">
        <v>358</v>
      </c>
      <c r="M85" s="253" t="s">
        <v>407</v>
      </c>
      <c r="N85" s="184">
        <v>0</v>
      </c>
      <c r="O85" s="195" t="s">
        <v>348</v>
      </c>
      <c r="P85" s="184">
        <v>1</v>
      </c>
      <c r="Q85" s="188" t="s">
        <v>418</v>
      </c>
      <c r="R85" s="238" t="s">
        <v>386</v>
      </c>
      <c r="S85" s="207" t="s">
        <v>70</v>
      </c>
      <c r="U85" s="255"/>
      <c r="V85" s="221" t="s">
        <v>419</v>
      </c>
      <c r="W85" s="203" t="s">
        <v>362</v>
      </c>
      <c r="X85" s="184">
        <v>3</v>
      </c>
      <c r="Y85" s="188" t="s">
        <v>420</v>
      </c>
      <c r="Z85" s="240" t="s">
        <v>386</v>
      </c>
    </row>
    <row r="86" spans="1:27" ht="271.5" customHeight="1" x14ac:dyDescent="0.15">
      <c r="A86" s="28">
        <v>14</v>
      </c>
      <c r="B86" s="184">
        <f t="shared" si="1"/>
        <v>76</v>
      </c>
      <c r="C86" s="256" t="s">
        <v>421</v>
      </c>
      <c r="D86" s="249" t="s">
        <v>422</v>
      </c>
      <c r="E86" s="249" t="s">
        <v>423</v>
      </c>
      <c r="F86" s="249" t="s">
        <v>424</v>
      </c>
      <c r="G86" s="249" t="s">
        <v>425</v>
      </c>
      <c r="H86" s="257">
        <v>1</v>
      </c>
      <c r="I86" s="251">
        <v>44897</v>
      </c>
      <c r="J86" s="258">
        <v>45169</v>
      </c>
      <c r="K86" s="252">
        <v>28</v>
      </c>
      <c r="L86" s="249" t="s">
        <v>426</v>
      </c>
      <c r="M86" s="259" t="s">
        <v>427</v>
      </c>
      <c r="N86" s="184" t="s">
        <v>428</v>
      </c>
      <c r="O86" s="260" t="s">
        <v>429</v>
      </c>
      <c r="P86" s="205">
        <v>0</v>
      </c>
      <c r="Q86" s="261" t="s">
        <v>430</v>
      </c>
      <c r="R86" s="238" t="s">
        <v>386</v>
      </c>
      <c r="U86" s="220">
        <v>0.8</v>
      </c>
      <c r="V86" s="199" t="s">
        <v>431</v>
      </c>
      <c r="W86" s="203" t="s">
        <v>432</v>
      </c>
      <c r="X86" s="205">
        <v>0</v>
      </c>
      <c r="Y86" s="239" t="s">
        <v>433</v>
      </c>
      <c r="Z86" s="240" t="s">
        <v>386</v>
      </c>
      <c r="AA86" s="262"/>
    </row>
    <row r="87" spans="1:27" ht="226.5" customHeight="1" x14ac:dyDescent="0.15">
      <c r="A87" s="184">
        <v>0</v>
      </c>
      <c r="B87" s="184">
        <f t="shared" si="1"/>
        <v>77</v>
      </c>
      <c r="C87" s="256" t="s">
        <v>434</v>
      </c>
      <c r="D87" s="249" t="s">
        <v>422</v>
      </c>
      <c r="E87" s="249" t="s">
        <v>423</v>
      </c>
      <c r="F87" s="249" t="s">
        <v>435</v>
      </c>
      <c r="G87" s="249" t="s">
        <v>436</v>
      </c>
      <c r="H87" s="263">
        <v>1</v>
      </c>
      <c r="I87" s="251">
        <v>44927</v>
      </c>
      <c r="J87" s="258">
        <v>45198</v>
      </c>
      <c r="K87" s="252">
        <v>24</v>
      </c>
      <c r="L87" s="249" t="s">
        <v>437</v>
      </c>
      <c r="M87" s="259" t="s">
        <v>427</v>
      </c>
      <c r="N87" s="184" t="s">
        <v>428</v>
      </c>
      <c r="O87" s="260" t="s">
        <v>438</v>
      </c>
      <c r="P87" s="184">
        <v>0</v>
      </c>
      <c r="Q87" s="261" t="s">
        <v>430</v>
      </c>
      <c r="R87" s="238" t="s">
        <v>386</v>
      </c>
      <c r="U87" s="220">
        <v>0.5</v>
      </c>
      <c r="V87" s="221" t="s">
        <v>155</v>
      </c>
      <c r="W87" s="203" t="s">
        <v>156</v>
      </c>
      <c r="X87" s="184">
        <v>0</v>
      </c>
      <c r="Y87" s="239" t="s">
        <v>439</v>
      </c>
      <c r="Z87" s="240" t="s">
        <v>386</v>
      </c>
      <c r="AA87" s="262" t="s">
        <v>439</v>
      </c>
    </row>
    <row r="88" spans="1:27" ht="295.5" customHeight="1" x14ac:dyDescent="0.15">
      <c r="A88" s="28">
        <v>15</v>
      </c>
      <c r="B88" s="184">
        <f t="shared" si="1"/>
        <v>78</v>
      </c>
      <c r="C88" s="256" t="s">
        <v>440</v>
      </c>
      <c r="D88" s="249" t="s">
        <v>441</v>
      </c>
      <c r="E88" s="249" t="s">
        <v>442</v>
      </c>
      <c r="F88" s="249" t="s">
        <v>443</v>
      </c>
      <c r="G88" s="249" t="s">
        <v>444</v>
      </c>
      <c r="H88" s="264">
        <v>13</v>
      </c>
      <c r="I88" s="251">
        <v>44897</v>
      </c>
      <c r="J88" s="251">
        <v>45381</v>
      </c>
      <c r="K88" s="260" t="s">
        <v>445</v>
      </c>
      <c r="L88" s="249" t="s">
        <v>437</v>
      </c>
      <c r="M88" s="259" t="s">
        <v>427</v>
      </c>
      <c r="N88" s="184" t="s">
        <v>428</v>
      </c>
      <c r="O88" s="260" t="s">
        <v>438</v>
      </c>
      <c r="P88" s="184">
        <v>0</v>
      </c>
      <c r="Q88" s="261" t="s">
        <v>430</v>
      </c>
      <c r="R88" s="238" t="s">
        <v>386</v>
      </c>
      <c r="U88" s="220">
        <v>0.2</v>
      </c>
      <c r="V88" s="199" t="s">
        <v>446</v>
      </c>
      <c r="W88" s="203" t="s">
        <v>447</v>
      </c>
      <c r="X88" s="184">
        <v>0</v>
      </c>
      <c r="Y88" s="239" t="s">
        <v>448</v>
      </c>
      <c r="Z88" s="240" t="s">
        <v>386</v>
      </c>
    </row>
    <row r="89" spans="1:27" ht="406.5" customHeight="1" x14ac:dyDescent="0.15">
      <c r="A89" s="184">
        <v>0</v>
      </c>
      <c r="B89" s="184">
        <f t="shared" si="1"/>
        <v>79</v>
      </c>
      <c r="C89" s="256" t="s">
        <v>440</v>
      </c>
      <c r="D89" s="249" t="s">
        <v>441</v>
      </c>
      <c r="E89" s="249" t="s">
        <v>449</v>
      </c>
      <c r="F89" s="249" t="s">
        <v>450</v>
      </c>
      <c r="G89" s="249" t="s">
        <v>451</v>
      </c>
      <c r="H89" s="264">
        <v>13</v>
      </c>
      <c r="I89" s="251">
        <v>44897</v>
      </c>
      <c r="J89" s="251">
        <v>45381</v>
      </c>
      <c r="K89" s="260" t="s">
        <v>445</v>
      </c>
      <c r="L89" s="249" t="s">
        <v>452</v>
      </c>
      <c r="M89" s="259" t="s">
        <v>427</v>
      </c>
      <c r="N89" s="184" t="s">
        <v>428</v>
      </c>
      <c r="O89" s="260" t="s">
        <v>453</v>
      </c>
      <c r="P89" s="184">
        <v>0</v>
      </c>
      <c r="Q89" s="261" t="s">
        <v>430</v>
      </c>
      <c r="R89" s="238" t="s">
        <v>386</v>
      </c>
      <c r="U89" s="220">
        <v>0.4</v>
      </c>
      <c r="V89" s="221" t="s">
        <v>454</v>
      </c>
      <c r="W89" s="203" t="s">
        <v>455</v>
      </c>
      <c r="X89" s="184">
        <v>1</v>
      </c>
      <c r="Y89" s="239" t="s">
        <v>456</v>
      </c>
      <c r="Z89" s="240" t="s">
        <v>386</v>
      </c>
    </row>
    <row r="90" spans="1:27" ht="409.6" x14ac:dyDescent="0.15">
      <c r="A90" s="184">
        <v>0</v>
      </c>
      <c r="B90" s="184">
        <f t="shared" si="1"/>
        <v>80</v>
      </c>
      <c r="C90" s="256" t="s">
        <v>440</v>
      </c>
      <c r="D90" s="249" t="s">
        <v>441</v>
      </c>
      <c r="E90" s="249" t="s">
        <v>457</v>
      </c>
      <c r="F90" s="193" t="s">
        <v>458</v>
      </c>
      <c r="G90" s="195" t="s">
        <v>459</v>
      </c>
      <c r="H90" s="208">
        <v>1</v>
      </c>
      <c r="I90" s="251">
        <v>44897</v>
      </c>
      <c r="J90" s="251">
        <v>45015</v>
      </c>
      <c r="K90" s="252">
        <v>16</v>
      </c>
      <c r="L90" s="249" t="s">
        <v>437</v>
      </c>
      <c r="M90" s="259" t="s">
        <v>427</v>
      </c>
      <c r="N90" s="259" t="s">
        <v>428</v>
      </c>
      <c r="O90" s="260" t="s">
        <v>438</v>
      </c>
      <c r="P90" s="205">
        <v>0</v>
      </c>
      <c r="Q90" s="261" t="s">
        <v>430</v>
      </c>
      <c r="R90" s="238" t="s">
        <v>386</v>
      </c>
      <c r="U90" s="208">
        <v>0.2</v>
      </c>
      <c r="V90" s="209" t="s">
        <v>184</v>
      </c>
      <c r="W90" s="203" t="s">
        <v>72</v>
      </c>
      <c r="X90" s="205">
        <v>0</v>
      </c>
      <c r="Y90" s="188" t="s">
        <v>460</v>
      </c>
      <c r="Z90" s="211" t="s">
        <v>69</v>
      </c>
      <c r="AA90" s="7" t="s">
        <v>461</v>
      </c>
    </row>
    <row r="91" spans="1:27" ht="253.5" customHeight="1" x14ac:dyDescent="0.15">
      <c r="A91" s="184">
        <v>0</v>
      </c>
      <c r="B91" s="184">
        <f t="shared" si="1"/>
        <v>81</v>
      </c>
      <c r="C91" s="256" t="s">
        <v>440</v>
      </c>
      <c r="D91" s="249" t="s">
        <v>441</v>
      </c>
      <c r="E91" s="249" t="s">
        <v>449</v>
      </c>
      <c r="F91" s="249" t="s">
        <v>462</v>
      </c>
      <c r="G91" s="249" t="s">
        <v>463</v>
      </c>
      <c r="H91" s="257">
        <v>1</v>
      </c>
      <c r="I91" s="265">
        <v>44927</v>
      </c>
      <c r="J91" s="266">
        <v>45290</v>
      </c>
      <c r="K91" s="260" t="s">
        <v>464</v>
      </c>
      <c r="L91" s="249" t="s">
        <v>465</v>
      </c>
      <c r="M91" s="259" t="s">
        <v>427</v>
      </c>
      <c r="N91" s="184" t="s">
        <v>428</v>
      </c>
      <c r="O91" s="260" t="s">
        <v>466</v>
      </c>
      <c r="P91" s="205">
        <v>0</v>
      </c>
      <c r="Q91" s="261" t="s">
        <v>430</v>
      </c>
      <c r="R91" s="238" t="s">
        <v>386</v>
      </c>
      <c r="U91" s="216">
        <v>0.3</v>
      </c>
      <c r="V91" s="199" t="s">
        <v>109</v>
      </c>
      <c r="W91" s="203" t="s">
        <v>110</v>
      </c>
      <c r="X91" s="205">
        <v>0</v>
      </c>
      <c r="Y91" s="239" t="s">
        <v>467</v>
      </c>
      <c r="Z91" s="240" t="s">
        <v>386</v>
      </c>
    </row>
    <row r="92" spans="1:27" ht="258.75" customHeight="1" x14ac:dyDescent="0.15">
      <c r="A92" s="28">
        <v>16</v>
      </c>
      <c r="B92" s="184">
        <f t="shared" si="1"/>
        <v>82</v>
      </c>
      <c r="C92" s="47" t="s">
        <v>468</v>
      </c>
      <c r="D92" s="249" t="s">
        <v>441</v>
      </c>
      <c r="E92" s="249" t="s">
        <v>469</v>
      </c>
      <c r="F92" s="249" t="s">
        <v>470</v>
      </c>
      <c r="G92" s="249" t="s">
        <v>471</v>
      </c>
      <c r="H92" s="264">
        <v>5</v>
      </c>
      <c r="I92" s="251">
        <v>44897</v>
      </c>
      <c r="J92" s="251">
        <v>45381</v>
      </c>
      <c r="K92" s="252">
        <v>64</v>
      </c>
      <c r="L92" s="249" t="s">
        <v>472</v>
      </c>
      <c r="M92" s="259" t="s">
        <v>427</v>
      </c>
      <c r="N92" s="184" t="s">
        <v>428</v>
      </c>
      <c r="O92" s="260" t="s">
        <v>429</v>
      </c>
      <c r="P92" s="184">
        <v>0</v>
      </c>
      <c r="Q92" s="261" t="s">
        <v>430</v>
      </c>
      <c r="R92" s="238" t="s">
        <v>386</v>
      </c>
      <c r="U92" s="220">
        <v>1</v>
      </c>
      <c r="V92" s="199" t="s">
        <v>473</v>
      </c>
      <c r="W92" s="203" t="s">
        <v>474</v>
      </c>
      <c r="X92" s="184">
        <v>2</v>
      </c>
      <c r="Y92" s="239" t="s">
        <v>475</v>
      </c>
      <c r="Z92" s="240" t="s">
        <v>386</v>
      </c>
    </row>
    <row r="93" spans="1:27" ht="272.25" customHeight="1" x14ac:dyDescent="0.15">
      <c r="A93" s="28">
        <v>17</v>
      </c>
      <c r="B93" s="184">
        <f t="shared" si="1"/>
        <v>83</v>
      </c>
      <c r="C93" s="48" t="s">
        <v>476</v>
      </c>
      <c r="D93" s="249" t="s">
        <v>477</v>
      </c>
      <c r="E93" s="249" t="s">
        <v>478</v>
      </c>
      <c r="F93" s="249" t="s">
        <v>424</v>
      </c>
      <c r="G93" s="249" t="s">
        <v>425</v>
      </c>
      <c r="H93" s="257">
        <v>1</v>
      </c>
      <c r="I93" s="251">
        <v>44897</v>
      </c>
      <c r="J93" s="258">
        <v>45169</v>
      </c>
      <c r="K93" s="252">
        <v>28</v>
      </c>
      <c r="L93" s="249" t="s">
        <v>426</v>
      </c>
      <c r="M93" s="259" t="s">
        <v>427</v>
      </c>
      <c r="N93" s="184" t="s">
        <v>428</v>
      </c>
      <c r="O93" s="260" t="s">
        <v>429</v>
      </c>
      <c r="P93" s="205">
        <v>0</v>
      </c>
      <c r="Q93" s="261" t="s">
        <v>430</v>
      </c>
      <c r="R93" s="238" t="s">
        <v>386</v>
      </c>
      <c r="U93" s="220">
        <v>0.8</v>
      </c>
      <c r="V93" s="199" t="s">
        <v>431</v>
      </c>
      <c r="W93" s="203" t="s">
        <v>432</v>
      </c>
      <c r="X93" s="205">
        <v>0</v>
      </c>
      <c r="Y93" s="239" t="s">
        <v>433</v>
      </c>
      <c r="Z93" s="240" t="s">
        <v>386</v>
      </c>
    </row>
    <row r="94" spans="1:27" ht="291.75" customHeight="1" x14ac:dyDescent="0.15">
      <c r="A94" s="184">
        <v>0</v>
      </c>
      <c r="B94" s="184">
        <f t="shared" si="1"/>
        <v>84</v>
      </c>
      <c r="C94" s="48" t="s">
        <v>476</v>
      </c>
      <c r="D94" s="249" t="s">
        <v>479</v>
      </c>
      <c r="E94" s="249" t="s">
        <v>480</v>
      </c>
      <c r="F94" s="249" t="s">
        <v>435</v>
      </c>
      <c r="G94" s="249" t="s">
        <v>436</v>
      </c>
      <c r="H94" s="263" t="s">
        <v>481</v>
      </c>
      <c r="I94" s="251">
        <v>44927</v>
      </c>
      <c r="J94" s="258">
        <v>45198</v>
      </c>
      <c r="K94" s="260" t="s">
        <v>482</v>
      </c>
      <c r="L94" s="249" t="s">
        <v>437</v>
      </c>
      <c r="M94" s="259" t="s">
        <v>427</v>
      </c>
      <c r="N94" s="184" t="s">
        <v>428</v>
      </c>
      <c r="O94" s="260" t="s">
        <v>438</v>
      </c>
      <c r="P94" s="184">
        <v>0</v>
      </c>
      <c r="Q94" s="261" t="s">
        <v>430</v>
      </c>
      <c r="R94" s="238" t="s">
        <v>386</v>
      </c>
      <c r="U94" s="220">
        <v>0.5</v>
      </c>
      <c r="V94" s="221" t="s">
        <v>155</v>
      </c>
      <c r="W94" s="203" t="s">
        <v>156</v>
      </c>
      <c r="X94" s="184">
        <v>0</v>
      </c>
      <c r="Y94" s="239" t="s">
        <v>439</v>
      </c>
      <c r="Z94" s="240" t="s">
        <v>386</v>
      </c>
    </row>
    <row r="95" spans="1:27" ht="252" customHeight="1" x14ac:dyDescent="0.15">
      <c r="A95" s="184">
        <v>0</v>
      </c>
      <c r="B95" s="184">
        <f t="shared" si="1"/>
        <v>85</v>
      </c>
      <c r="C95" s="48" t="s">
        <v>476</v>
      </c>
      <c r="D95" s="249" t="s">
        <v>479</v>
      </c>
      <c r="E95" s="249" t="s">
        <v>483</v>
      </c>
      <c r="F95" s="249" t="s">
        <v>462</v>
      </c>
      <c r="G95" s="249" t="s">
        <v>463</v>
      </c>
      <c r="H95" s="257">
        <v>1</v>
      </c>
      <c r="I95" s="251">
        <v>44927</v>
      </c>
      <c r="J95" s="266">
        <v>45290</v>
      </c>
      <c r="K95" s="260" t="s">
        <v>464</v>
      </c>
      <c r="L95" s="249" t="s">
        <v>465</v>
      </c>
      <c r="M95" s="259" t="s">
        <v>427</v>
      </c>
      <c r="N95" s="184" t="s">
        <v>428</v>
      </c>
      <c r="O95" s="260" t="s">
        <v>466</v>
      </c>
      <c r="P95" s="205">
        <v>0</v>
      </c>
      <c r="Q95" s="261" t="s">
        <v>430</v>
      </c>
      <c r="R95" s="238" t="s">
        <v>386</v>
      </c>
      <c r="U95" s="216">
        <v>0.3</v>
      </c>
      <c r="V95" s="199" t="s">
        <v>109</v>
      </c>
      <c r="W95" s="203" t="s">
        <v>110</v>
      </c>
      <c r="X95" s="205">
        <v>0</v>
      </c>
      <c r="Y95" s="239" t="s">
        <v>484</v>
      </c>
      <c r="Z95" s="240" t="s">
        <v>386</v>
      </c>
    </row>
    <row r="96" spans="1:27" ht="279" customHeight="1" x14ac:dyDescent="0.15">
      <c r="A96" s="28">
        <v>18</v>
      </c>
      <c r="B96" s="184">
        <f t="shared" si="1"/>
        <v>86</v>
      </c>
      <c r="C96" s="48" t="s">
        <v>485</v>
      </c>
      <c r="D96" s="249" t="s">
        <v>486</v>
      </c>
      <c r="E96" s="267" t="s">
        <v>487</v>
      </c>
      <c r="F96" s="249" t="s">
        <v>488</v>
      </c>
      <c r="G96" s="260" t="s">
        <v>489</v>
      </c>
      <c r="H96" s="268">
        <v>1</v>
      </c>
      <c r="I96" s="251">
        <v>44897</v>
      </c>
      <c r="J96" s="251">
        <v>45381</v>
      </c>
      <c r="K96" s="252">
        <v>64</v>
      </c>
      <c r="L96" s="249" t="s">
        <v>426</v>
      </c>
      <c r="M96" s="259" t="s">
        <v>427</v>
      </c>
      <c r="N96" s="184" t="s">
        <v>428</v>
      </c>
      <c r="O96" s="260" t="s">
        <v>429</v>
      </c>
      <c r="P96" s="205">
        <v>0</v>
      </c>
      <c r="Q96" s="261" t="s">
        <v>430</v>
      </c>
      <c r="R96" s="238" t="s">
        <v>386</v>
      </c>
      <c r="U96" s="220">
        <v>1</v>
      </c>
      <c r="V96" s="199" t="s">
        <v>490</v>
      </c>
      <c r="W96" s="203" t="s">
        <v>491</v>
      </c>
      <c r="X96" s="205">
        <v>0.5</v>
      </c>
      <c r="Y96" s="239" t="s">
        <v>492</v>
      </c>
      <c r="Z96" s="240" t="s">
        <v>386</v>
      </c>
    </row>
    <row r="97" spans="1:27" ht="303.75" customHeight="1" x14ac:dyDescent="0.15">
      <c r="A97" s="184">
        <v>0</v>
      </c>
      <c r="B97" s="184">
        <f t="shared" si="1"/>
        <v>87</v>
      </c>
      <c r="C97" s="48" t="s">
        <v>493</v>
      </c>
      <c r="D97" s="249" t="s">
        <v>486</v>
      </c>
      <c r="E97" s="267" t="s">
        <v>494</v>
      </c>
      <c r="F97" s="249" t="s">
        <v>495</v>
      </c>
      <c r="G97" s="260" t="s">
        <v>496</v>
      </c>
      <c r="H97" s="269">
        <v>2</v>
      </c>
      <c r="I97" s="251">
        <v>44897</v>
      </c>
      <c r="J97" s="251">
        <v>45381</v>
      </c>
      <c r="K97" s="252">
        <v>64</v>
      </c>
      <c r="L97" s="249" t="s">
        <v>426</v>
      </c>
      <c r="M97" s="259" t="s">
        <v>427</v>
      </c>
      <c r="N97" s="184" t="s">
        <v>428</v>
      </c>
      <c r="O97" s="260" t="s">
        <v>429</v>
      </c>
      <c r="P97" s="184">
        <v>0</v>
      </c>
      <c r="Q97" s="261" t="s">
        <v>430</v>
      </c>
      <c r="R97" s="238" t="s">
        <v>386</v>
      </c>
      <c r="U97" s="220">
        <v>1</v>
      </c>
      <c r="V97" s="199" t="s">
        <v>497</v>
      </c>
      <c r="W97" s="203" t="s">
        <v>498</v>
      </c>
      <c r="X97" s="184">
        <v>1</v>
      </c>
      <c r="Y97" s="239" t="s">
        <v>499</v>
      </c>
      <c r="Z97" s="240" t="s">
        <v>386</v>
      </c>
    </row>
    <row r="98" spans="1:27" ht="225.75" customHeight="1" x14ac:dyDescent="0.15">
      <c r="A98" s="28">
        <v>19</v>
      </c>
      <c r="B98" s="184">
        <f t="shared" si="1"/>
        <v>88</v>
      </c>
      <c r="C98" s="47" t="s">
        <v>500</v>
      </c>
      <c r="D98" s="249" t="s">
        <v>501</v>
      </c>
      <c r="E98" s="267" t="s">
        <v>502</v>
      </c>
      <c r="F98" s="249" t="s">
        <v>503</v>
      </c>
      <c r="G98" s="270" t="s">
        <v>504</v>
      </c>
      <c r="H98" s="268">
        <v>1</v>
      </c>
      <c r="I98" s="251">
        <v>44897</v>
      </c>
      <c r="J98" s="251">
        <v>45381</v>
      </c>
      <c r="K98" s="252">
        <v>64</v>
      </c>
      <c r="L98" s="249" t="s">
        <v>426</v>
      </c>
      <c r="M98" s="259" t="s">
        <v>427</v>
      </c>
      <c r="N98" s="184" t="s">
        <v>428</v>
      </c>
      <c r="O98" s="260" t="s">
        <v>429</v>
      </c>
      <c r="P98" s="205">
        <v>0</v>
      </c>
      <c r="Q98" s="261" t="s">
        <v>430</v>
      </c>
      <c r="R98" s="238" t="s">
        <v>386</v>
      </c>
      <c r="U98" s="220">
        <v>1</v>
      </c>
      <c r="V98" s="199" t="s">
        <v>505</v>
      </c>
      <c r="W98" s="203" t="s">
        <v>506</v>
      </c>
      <c r="X98" s="205">
        <v>0.6</v>
      </c>
      <c r="Y98" s="239" t="s">
        <v>507</v>
      </c>
      <c r="Z98" s="240" t="s">
        <v>386</v>
      </c>
      <c r="AA98" s="7" t="s">
        <v>508</v>
      </c>
    </row>
    <row r="99" spans="1:27" ht="176" x14ac:dyDescent="0.15">
      <c r="A99" s="28">
        <v>20</v>
      </c>
      <c r="B99" s="184">
        <f t="shared" si="1"/>
        <v>89</v>
      </c>
      <c r="C99" s="47" t="s">
        <v>509</v>
      </c>
      <c r="D99" s="249" t="s">
        <v>510</v>
      </c>
      <c r="E99" s="271" t="s">
        <v>511</v>
      </c>
      <c r="F99" s="271" t="s">
        <v>512</v>
      </c>
      <c r="G99" s="267" t="s">
        <v>513</v>
      </c>
      <c r="H99" s="252">
        <v>12</v>
      </c>
      <c r="I99" s="251">
        <v>44927</v>
      </c>
      <c r="J99" s="251">
        <v>45291</v>
      </c>
      <c r="K99" s="260" t="s">
        <v>514</v>
      </c>
      <c r="L99" s="249" t="s">
        <v>515</v>
      </c>
      <c r="M99" s="259" t="s">
        <v>427</v>
      </c>
      <c r="N99" s="259" t="s">
        <v>428</v>
      </c>
      <c r="O99" s="249" t="s">
        <v>516</v>
      </c>
      <c r="P99" s="184">
        <v>0</v>
      </c>
      <c r="Q99" s="261" t="s">
        <v>430</v>
      </c>
      <c r="R99" s="238" t="s">
        <v>386</v>
      </c>
      <c r="U99" s="272"/>
      <c r="V99" s="221"/>
      <c r="W99" s="203" t="s">
        <v>122</v>
      </c>
      <c r="X99" s="184">
        <v>0</v>
      </c>
      <c r="Y99" s="239" t="s">
        <v>517</v>
      </c>
      <c r="Z99" s="240" t="s">
        <v>386</v>
      </c>
    </row>
    <row r="100" spans="1:27" ht="240" x14ac:dyDescent="0.15">
      <c r="A100" s="184">
        <v>0</v>
      </c>
      <c r="B100" s="184">
        <f t="shared" si="1"/>
        <v>90</v>
      </c>
      <c r="C100" s="47" t="s">
        <v>509</v>
      </c>
      <c r="D100" s="249" t="s">
        <v>510</v>
      </c>
      <c r="E100" s="249" t="s">
        <v>518</v>
      </c>
      <c r="F100" s="249" t="s">
        <v>462</v>
      </c>
      <c r="G100" s="249" t="s">
        <v>463</v>
      </c>
      <c r="H100" s="257">
        <v>1</v>
      </c>
      <c r="I100" s="251">
        <v>44927</v>
      </c>
      <c r="J100" s="266">
        <v>45290</v>
      </c>
      <c r="K100" s="252">
        <v>24</v>
      </c>
      <c r="L100" s="249" t="s">
        <v>465</v>
      </c>
      <c r="M100" s="259" t="s">
        <v>427</v>
      </c>
      <c r="N100" s="184" t="s">
        <v>428</v>
      </c>
      <c r="O100" s="260" t="s">
        <v>466</v>
      </c>
      <c r="P100" s="205">
        <v>0</v>
      </c>
      <c r="Q100" s="261" t="s">
        <v>430</v>
      </c>
      <c r="R100" s="238" t="s">
        <v>386</v>
      </c>
      <c r="U100" s="216">
        <v>0.3</v>
      </c>
      <c r="V100" s="199" t="s">
        <v>109</v>
      </c>
      <c r="W100" s="203" t="s">
        <v>110</v>
      </c>
      <c r="X100" s="205">
        <v>0</v>
      </c>
      <c r="Y100" s="239" t="s">
        <v>519</v>
      </c>
      <c r="Z100" s="240" t="s">
        <v>386</v>
      </c>
    </row>
    <row r="101" spans="1:27" ht="185.25" customHeight="1" x14ac:dyDescent="0.15">
      <c r="A101" s="28">
        <v>21</v>
      </c>
      <c r="B101" s="184">
        <f t="shared" si="1"/>
        <v>91</v>
      </c>
      <c r="C101" s="273" t="s">
        <v>520</v>
      </c>
      <c r="D101" s="249" t="s">
        <v>521</v>
      </c>
      <c r="E101" s="249" t="s">
        <v>522</v>
      </c>
      <c r="F101" s="249" t="s">
        <v>523</v>
      </c>
      <c r="G101" s="249" t="s">
        <v>524</v>
      </c>
      <c r="H101" s="250">
        <v>1</v>
      </c>
      <c r="I101" s="251">
        <v>44897</v>
      </c>
      <c r="J101" s="251">
        <v>45381</v>
      </c>
      <c r="K101" s="252">
        <v>64</v>
      </c>
      <c r="L101" s="249" t="s">
        <v>426</v>
      </c>
      <c r="M101" s="259" t="s">
        <v>427</v>
      </c>
      <c r="N101" s="184" t="s">
        <v>428</v>
      </c>
      <c r="O101" s="260" t="s">
        <v>429</v>
      </c>
      <c r="P101" s="205">
        <v>0</v>
      </c>
      <c r="Q101" s="261" t="s">
        <v>430</v>
      </c>
      <c r="R101" s="238" t="s">
        <v>386</v>
      </c>
      <c r="U101" s="220">
        <v>1</v>
      </c>
      <c r="V101" s="221" t="s">
        <v>525</v>
      </c>
      <c r="W101" s="203" t="s">
        <v>526</v>
      </c>
      <c r="X101" s="205">
        <v>0.44</v>
      </c>
      <c r="Y101" s="239" t="s">
        <v>527</v>
      </c>
      <c r="Z101" s="240" t="s">
        <v>386</v>
      </c>
      <c r="AA101" s="7" t="s">
        <v>528</v>
      </c>
    </row>
    <row r="102" spans="1:27" ht="225" x14ac:dyDescent="0.15">
      <c r="A102" s="28">
        <v>22</v>
      </c>
      <c r="B102" s="184">
        <f t="shared" si="1"/>
        <v>92</v>
      </c>
      <c r="C102" s="274" t="s">
        <v>529</v>
      </c>
      <c r="D102" s="249" t="s">
        <v>530</v>
      </c>
      <c r="E102" s="249" t="s">
        <v>531</v>
      </c>
      <c r="F102" s="249" t="s">
        <v>532</v>
      </c>
      <c r="G102" s="249" t="s">
        <v>533</v>
      </c>
      <c r="H102" s="250">
        <v>1</v>
      </c>
      <c r="I102" s="251">
        <v>44897</v>
      </c>
      <c r="J102" s="251">
        <v>45381</v>
      </c>
      <c r="K102" s="252">
        <v>64</v>
      </c>
      <c r="L102" s="249" t="s">
        <v>534</v>
      </c>
      <c r="M102" s="259" t="s">
        <v>427</v>
      </c>
      <c r="N102" s="184" t="s">
        <v>428</v>
      </c>
      <c r="O102" s="260" t="s">
        <v>535</v>
      </c>
      <c r="P102" s="205">
        <v>0</v>
      </c>
      <c r="Q102" s="261" t="s">
        <v>430</v>
      </c>
      <c r="R102" s="238" t="s">
        <v>386</v>
      </c>
      <c r="U102" s="220">
        <v>0.4</v>
      </c>
      <c r="V102" s="199" t="s">
        <v>536</v>
      </c>
      <c r="W102" s="203" t="s">
        <v>537</v>
      </c>
      <c r="X102" s="205">
        <v>0</v>
      </c>
      <c r="Y102" s="239" t="s">
        <v>538</v>
      </c>
      <c r="Z102" s="240" t="s">
        <v>386</v>
      </c>
    </row>
    <row r="103" spans="1:27" ht="240" x14ac:dyDescent="0.15">
      <c r="A103" s="184">
        <v>0</v>
      </c>
      <c r="B103" s="184">
        <f t="shared" si="1"/>
        <v>93</v>
      </c>
      <c r="C103" s="274" t="s">
        <v>529</v>
      </c>
      <c r="D103" s="249" t="s">
        <v>530</v>
      </c>
      <c r="E103" s="249" t="s">
        <v>531</v>
      </c>
      <c r="F103" s="249" t="s">
        <v>539</v>
      </c>
      <c r="G103" s="249" t="s">
        <v>540</v>
      </c>
      <c r="H103" s="250">
        <v>1</v>
      </c>
      <c r="I103" s="251">
        <v>44927</v>
      </c>
      <c r="J103" s="251">
        <v>45291</v>
      </c>
      <c r="K103" s="252">
        <v>48</v>
      </c>
      <c r="L103" s="249" t="s">
        <v>541</v>
      </c>
      <c r="M103" s="259" t="s">
        <v>427</v>
      </c>
      <c r="N103" s="259" t="s">
        <v>428</v>
      </c>
      <c r="O103" s="260" t="s">
        <v>542</v>
      </c>
      <c r="P103" s="205">
        <v>0</v>
      </c>
      <c r="Q103" s="261" t="s">
        <v>430</v>
      </c>
      <c r="R103" s="238" t="s">
        <v>386</v>
      </c>
      <c r="U103" s="220">
        <v>0.33</v>
      </c>
      <c r="V103" s="221" t="s">
        <v>543</v>
      </c>
      <c r="W103" s="203" t="s">
        <v>544</v>
      </c>
      <c r="X103" s="275">
        <v>0</v>
      </c>
      <c r="Y103" s="239" t="s">
        <v>545</v>
      </c>
      <c r="Z103" s="240" t="s">
        <v>386</v>
      </c>
    </row>
    <row r="104" spans="1:27" ht="282" customHeight="1" x14ac:dyDescent="0.15">
      <c r="A104" s="184">
        <v>0</v>
      </c>
      <c r="B104" s="184">
        <f t="shared" si="1"/>
        <v>94</v>
      </c>
      <c r="C104" s="274" t="s">
        <v>529</v>
      </c>
      <c r="D104" s="249" t="s">
        <v>530</v>
      </c>
      <c r="E104" s="249" t="s">
        <v>546</v>
      </c>
      <c r="F104" s="249" t="s">
        <v>462</v>
      </c>
      <c r="G104" s="249" t="s">
        <v>463</v>
      </c>
      <c r="H104" s="257">
        <v>1</v>
      </c>
      <c r="I104" s="251">
        <v>44927</v>
      </c>
      <c r="J104" s="266">
        <v>45290</v>
      </c>
      <c r="K104" s="252">
        <v>24</v>
      </c>
      <c r="L104" s="249" t="s">
        <v>465</v>
      </c>
      <c r="M104" s="259" t="s">
        <v>427</v>
      </c>
      <c r="N104" s="184" t="s">
        <v>428</v>
      </c>
      <c r="O104" s="260" t="s">
        <v>466</v>
      </c>
      <c r="P104" s="205">
        <v>0</v>
      </c>
      <c r="Q104" s="261" t="s">
        <v>430</v>
      </c>
      <c r="R104" s="238" t="s">
        <v>386</v>
      </c>
      <c r="U104" s="216">
        <v>0.3</v>
      </c>
      <c r="V104" s="199" t="s">
        <v>109</v>
      </c>
      <c r="W104" s="203" t="s">
        <v>110</v>
      </c>
      <c r="X104" s="205">
        <v>0</v>
      </c>
      <c r="Y104" s="239" t="s">
        <v>484</v>
      </c>
      <c r="Z104" s="240" t="s">
        <v>386</v>
      </c>
    </row>
    <row r="105" spans="1:27" ht="321" customHeight="1" x14ac:dyDescent="0.15">
      <c r="A105" s="28">
        <v>23</v>
      </c>
      <c r="B105" s="184">
        <f t="shared" si="1"/>
        <v>95</v>
      </c>
      <c r="C105" s="276" t="s">
        <v>547</v>
      </c>
      <c r="D105" s="277" t="s">
        <v>548</v>
      </c>
      <c r="E105" s="249" t="s">
        <v>549</v>
      </c>
      <c r="F105" s="249" t="s">
        <v>550</v>
      </c>
      <c r="G105" s="260" t="s">
        <v>551</v>
      </c>
      <c r="H105" s="250">
        <v>1</v>
      </c>
      <c r="I105" s="251">
        <v>44927</v>
      </c>
      <c r="J105" s="251">
        <v>45291</v>
      </c>
      <c r="K105" s="260" t="s">
        <v>514</v>
      </c>
      <c r="L105" s="249" t="s">
        <v>552</v>
      </c>
      <c r="M105" s="259" t="s">
        <v>427</v>
      </c>
      <c r="N105" s="259" t="s">
        <v>428</v>
      </c>
      <c r="O105" s="249" t="s">
        <v>516</v>
      </c>
      <c r="P105" s="205">
        <v>0</v>
      </c>
      <c r="Q105" s="261" t="s">
        <v>553</v>
      </c>
      <c r="R105" s="238" t="s">
        <v>386</v>
      </c>
      <c r="U105" s="272"/>
      <c r="V105" s="221"/>
      <c r="W105" s="203" t="s">
        <v>122</v>
      </c>
      <c r="X105" s="205">
        <v>0</v>
      </c>
      <c r="Y105" s="239" t="s">
        <v>554</v>
      </c>
      <c r="Z105" s="240" t="s">
        <v>386</v>
      </c>
    </row>
    <row r="106" spans="1:27" ht="282.75" customHeight="1" x14ac:dyDescent="0.15">
      <c r="A106" s="184">
        <v>0</v>
      </c>
      <c r="B106" s="184">
        <f t="shared" si="1"/>
        <v>96</v>
      </c>
      <c r="C106" s="276" t="s">
        <v>547</v>
      </c>
      <c r="D106" s="278" t="s">
        <v>548</v>
      </c>
      <c r="E106" s="271" t="s">
        <v>549</v>
      </c>
      <c r="F106" s="249" t="s">
        <v>555</v>
      </c>
      <c r="G106" s="260" t="s">
        <v>556</v>
      </c>
      <c r="H106" s="268">
        <v>1</v>
      </c>
      <c r="I106" s="279">
        <v>44927</v>
      </c>
      <c r="J106" s="279">
        <v>45291</v>
      </c>
      <c r="K106" s="260" t="s">
        <v>514</v>
      </c>
      <c r="L106" s="249" t="s">
        <v>557</v>
      </c>
      <c r="M106" s="259" t="s">
        <v>427</v>
      </c>
      <c r="N106" s="259" t="s">
        <v>428</v>
      </c>
      <c r="O106" s="260" t="s">
        <v>87</v>
      </c>
      <c r="P106" s="205">
        <v>0</v>
      </c>
      <c r="Q106" s="261" t="s">
        <v>553</v>
      </c>
      <c r="R106" s="238" t="s">
        <v>386</v>
      </c>
      <c r="U106" s="220">
        <v>1</v>
      </c>
      <c r="V106" s="199" t="s">
        <v>558</v>
      </c>
      <c r="W106" s="203" t="s">
        <v>559</v>
      </c>
      <c r="X106" s="205">
        <v>0.5</v>
      </c>
      <c r="Y106" s="239" t="s">
        <v>560</v>
      </c>
      <c r="Z106" s="240" t="s">
        <v>386</v>
      </c>
    </row>
    <row r="107" spans="1:27" ht="210" x14ac:dyDescent="0.15">
      <c r="A107" s="184">
        <v>0</v>
      </c>
      <c r="B107" s="184">
        <f t="shared" si="1"/>
        <v>97</v>
      </c>
      <c r="C107" s="276" t="s">
        <v>547</v>
      </c>
      <c r="D107" s="280" t="s">
        <v>548</v>
      </c>
      <c r="E107" s="267" t="s">
        <v>549</v>
      </c>
      <c r="F107" s="249" t="s">
        <v>561</v>
      </c>
      <c r="G107" s="260" t="s">
        <v>562</v>
      </c>
      <c r="H107" s="281">
        <v>1</v>
      </c>
      <c r="I107" s="251">
        <v>44927</v>
      </c>
      <c r="J107" s="251">
        <v>45291</v>
      </c>
      <c r="K107" s="260" t="s">
        <v>514</v>
      </c>
      <c r="L107" s="249" t="s">
        <v>563</v>
      </c>
      <c r="M107" s="259" t="s">
        <v>427</v>
      </c>
      <c r="N107" s="259" t="s">
        <v>428</v>
      </c>
      <c r="O107" s="260" t="s">
        <v>87</v>
      </c>
      <c r="P107" s="205">
        <v>0</v>
      </c>
      <c r="Q107" s="261" t="s">
        <v>553</v>
      </c>
      <c r="R107" s="238" t="s">
        <v>386</v>
      </c>
      <c r="U107" s="220">
        <v>1</v>
      </c>
      <c r="V107" s="199" t="s">
        <v>564</v>
      </c>
      <c r="W107" s="203" t="s">
        <v>91</v>
      </c>
      <c r="X107" s="205">
        <v>0.5</v>
      </c>
      <c r="Y107" s="239" t="s">
        <v>565</v>
      </c>
      <c r="Z107" s="240" t="s">
        <v>386</v>
      </c>
    </row>
    <row r="108" spans="1:27" ht="372" customHeight="1" x14ac:dyDescent="0.15">
      <c r="A108" s="184">
        <v>0</v>
      </c>
      <c r="B108" s="184">
        <f t="shared" si="1"/>
        <v>98</v>
      </c>
      <c r="C108" s="276" t="s">
        <v>547</v>
      </c>
      <c r="D108" s="278" t="s">
        <v>548</v>
      </c>
      <c r="E108" s="271" t="s">
        <v>549</v>
      </c>
      <c r="F108" s="249" t="s">
        <v>566</v>
      </c>
      <c r="G108" s="282" t="s">
        <v>567</v>
      </c>
      <c r="H108" s="268">
        <v>1</v>
      </c>
      <c r="I108" s="279">
        <v>44927</v>
      </c>
      <c r="J108" s="279">
        <v>45291</v>
      </c>
      <c r="K108" s="260" t="s">
        <v>514</v>
      </c>
      <c r="L108" s="249" t="s">
        <v>557</v>
      </c>
      <c r="M108" s="259" t="s">
        <v>427</v>
      </c>
      <c r="N108" s="259" t="s">
        <v>428</v>
      </c>
      <c r="O108" s="260" t="s">
        <v>87</v>
      </c>
      <c r="P108" s="205">
        <v>0</v>
      </c>
      <c r="Q108" s="261" t="s">
        <v>553</v>
      </c>
      <c r="R108" s="238" t="s">
        <v>386</v>
      </c>
      <c r="U108" s="220">
        <v>1</v>
      </c>
      <c r="V108" s="199" t="s">
        <v>568</v>
      </c>
      <c r="W108" s="203" t="s">
        <v>569</v>
      </c>
      <c r="X108" s="205">
        <v>0.5</v>
      </c>
      <c r="Y108" s="239" t="s">
        <v>570</v>
      </c>
      <c r="Z108" s="240" t="s">
        <v>386</v>
      </c>
    </row>
    <row r="109" spans="1:27" ht="307.5" customHeight="1" x14ac:dyDescent="0.15">
      <c r="A109" s="184">
        <v>0</v>
      </c>
      <c r="B109" s="184">
        <f t="shared" si="1"/>
        <v>99</v>
      </c>
      <c r="C109" s="276" t="s">
        <v>547</v>
      </c>
      <c r="D109" s="280" t="s">
        <v>548</v>
      </c>
      <c r="E109" s="267" t="s">
        <v>549</v>
      </c>
      <c r="F109" s="249" t="s">
        <v>571</v>
      </c>
      <c r="G109" s="283" t="s">
        <v>572</v>
      </c>
      <c r="H109" s="281">
        <v>1</v>
      </c>
      <c r="I109" s="251">
        <v>44927</v>
      </c>
      <c r="J109" s="251">
        <v>45291</v>
      </c>
      <c r="K109" s="260" t="s">
        <v>514</v>
      </c>
      <c r="L109" s="249" t="s">
        <v>557</v>
      </c>
      <c r="M109" s="259" t="s">
        <v>427</v>
      </c>
      <c r="N109" s="259" t="s">
        <v>428</v>
      </c>
      <c r="O109" s="260" t="s">
        <v>87</v>
      </c>
      <c r="P109" s="205">
        <v>0</v>
      </c>
      <c r="Q109" s="261" t="s">
        <v>553</v>
      </c>
      <c r="R109" s="238" t="s">
        <v>386</v>
      </c>
      <c r="U109" s="220">
        <v>1</v>
      </c>
      <c r="V109" s="199" t="s">
        <v>573</v>
      </c>
      <c r="W109" s="203" t="s">
        <v>574</v>
      </c>
      <c r="X109" s="205">
        <v>0.5</v>
      </c>
      <c r="Y109" s="239" t="s">
        <v>575</v>
      </c>
      <c r="Z109" s="240" t="s">
        <v>386</v>
      </c>
    </row>
    <row r="110" spans="1:27" ht="297" customHeight="1" x14ac:dyDescent="0.15">
      <c r="A110" s="184">
        <v>0</v>
      </c>
      <c r="B110" s="184">
        <f t="shared" si="1"/>
        <v>100</v>
      </c>
      <c r="C110" s="276" t="s">
        <v>547</v>
      </c>
      <c r="D110" s="277" t="s">
        <v>548</v>
      </c>
      <c r="E110" s="249" t="s">
        <v>549</v>
      </c>
      <c r="F110" s="249" t="s">
        <v>576</v>
      </c>
      <c r="G110" s="283" t="s">
        <v>577</v>
      </c>
      <c r="H110" s="284">
        <v>4</v>
      </c>
      <c r="I110" s="251">
        <v>44927</v>
      </c>
      <c r="J110" s="251">
        <v>45291</v>
      </c>
      <c r="K110" s="260" t="s">
        <v>514</v>
      </c>
      <c r="L110" s="249" t="s">
        <v>557</v>
      </c>
      <c r="M110" s="259" t="s">
        <v>427</v>
      </c>
      <c r="N110" s="259" t="s">
        <v>428</v>
      </c>
      <c r="O110" s="260" t="s">
        <v>87</v>
      </c>
      <c r="P110" s="184">
        <v>0</v>
      </c>
      <c r="Q110" s="261" t="s">
        <v>553</v>
      </c>
      <c r="R110" s="238" t="s">
        <v>386</v>
      </c>
      <c r="U110" s="220">
        <v>1</v>
      </c>
      <c r="V110" s="199" t="s">
        <v>578</v>
      </c>
      <c r="W110" s="203" t="s">
        <v>579</v>
      </c>
      <c r="X110" s="184">
        <v>2</v>
      </c>
      <c r="Y110" s="239" t="s">
        <v>580</v>
      </c>
      <c r="Z110" s="240" t="s">
        <v>386</v>
      </c>
    </row>
    <row r="111" spans="1:27" ht="409.6" x14ac:dyDescent="0.15">
      <c r="A111" s="184">
        <v>0</v>
      </c>
      <c r="B111" s="184">
        <f t="shared" si="1"/>
        <v>101</v>
      </c>
      <c r="C111" s="276" t="s">
        <v>547</v>
      </c>
      <c r="D111" s="278" t="s">
        <v>548</v>
      </c>
      <c r="E111" s="271" t="s">
        <v>549</v>
      </c>
      <c r="F111" s="249" t="s">
        <v>581</v>
      </c>
      <c r="G111" s="260" t="s">
        <v>95</v>
      </c>
      <c r="H111" s="281">
        <v>1</v>
      </c>
      <c r="I111" s="251">
        <v>44927</v>
      </c>
      <c r="J111" s="251">
        <v>45291</v>
      </c>
      <c r="K111" s="260" t="s">
        <v>514</v>
      </c>
      <c r="L111" s="249" t="s">
        <v>582</v>
      </c>
      <c r="M111" s="259" t="s">
        <v>427</v>
      </c>
      <c r="N111" s="259" t="s">
        <v>428</v>
      </c>
      <c r="O111" s="260" t="s">
        <v>583</v>
      </c>
      <c r="P111" s="205">
        <v>0</v>
      </c>
      <c r="Q111" s="261" t="s">
        <v>553</v>
      </c>
      <c r="R111" s="238" t="s">
        <v>386</v>
      </c>
      <c r="U111" s="220">
        <v>0.5</v>
      </c>
      <c r="V111" s="221" t="s">
        <v>584</v>
      </c>
      <c r="W111" s="203" t="s">
        <v>585</v>
      </c>
      <c r="X111" s="205">
        <v>0</v>
      </c>
      <c r="Y111" s="239" t="s">
        <v>586</v>
      </c>
      <c r="Z111" s="240" t="s">
        <v>386</v>
      </c>
    </row>
    <row r="112" spans="1:27" ht="332.25" customHeight="1" x14ac:dyDescent="0.15">
      <c r="A112" s="184">
        <v>0</v>
      </c>
      <c r="B112" s="184">
        <f t="shared" si="1"/>
        <v>102</v>
      </c>
      <c r="C112" s="276" t="s">
        <v>547</v>
      </c>
      <c r="D112" s="278" t="s">
        <v>548</v>
      </c>
      <c r="E112" s="271" t="s">
        <v>549</v>
      </c>
      <c r="F112" s="249" t="s">
        <v>587</v>
      </c>
      <c r="G112" s="260" t="s">
        <v>588</v>
      </c>
      <c r="H112" s="281">
        <v>1</v>
      </c>
      <c r="I112" s="251">
        <v>44927</v>
      </c>
      <c r="J112" s="251">
        <v>45291</v>
      </c>
      <c r="K112" s="260" t="s">
        <v>514</v>
      </c>
      <c r="L112" s="249" t="s">
        <v>582</v>
      </c>
      <c r="M112" s="259" t="s">
        <v>427</v>
      </c>
      <c r="N112" s="259" t="s">
        <v>428</v>
      </c>
      <c r="O112" s="260" t="s">
        <v>583</v>
      </c>
      <c r="P112" s="205">
        <v>0</v>
      </c>
      <c r="Q112" s="261" t="s">
        <v>553</v>
      </c>
      <c r="R112" s="238" t="s">
        <v>386</v>
      </c>
      <c r="U112" s="220">
        <v>0.5</v>
      </c>
      <c r="V112" s="221" t="s">
        <v>589</v>
      </c>
      <c r="W112" s="203" t="s">
        <v>585</v>
      </c>
      <c r="X112" s="205">
        <v>0.5</v>
      </c>
      <c r="Y112" s="239" t="s">
        <v>590</v>
      </c>
      <c r="Z112" s="240" t="s">
        <v>386</v>
      </c>
    </row>
    <row r="113" spans="1:27" ht="370" x14ac:dyDescent="0.15">
      <c r="A113" s="184">
        <v>0</v>
      </c>
      <c r="B113" s="184">
        <f t="shared" si="1"/>
        <v>103</v>
      </c>
      <c r="C113" s="276" t="s">
        <v>547</v>
      </c>
      <c r="D113" s="278" t="s">
        <v>548</v>
      </c>
      <c r="E113" s="271" t="s">
        <v>549</v>
      </c>
      <c r="F113" s="249" t="s">
        <v>591</v>
      </c>
      <c r="G113" s="283" t="s">
        <v>592</v>
      </c>
      <c r="H113" s="252">
        <v>12</v>
      </c>
      <c r="I113" s="251">
        <v>44927</v>
      </c>
      <c r="J113" s="251">
        <v>45291</v>
      </c>
      <c r="K113" s="260" t="s">
        <v>514</v>
      </c>
      <c r="L113" s="249" t="s">
        <v>582</v>
      </c>
      <c r="M113" s="259" t="s">
        <v>427</v>
      </c>
      <c r="N113" s="259" t="s">
        <v>428</v>
      </c>
      <c r="O113" s="260" t="s">
        <v>593</v>
      </c>
      <c r="P113" s="184">
        <v>0</v>
      </c>
      <c r="Q113" s="261" t="s">
        <v>553</v>
      </c>
      <c r="R113" s="238" t="s">
        <v>386</v>
      </c>
      <c r="U113" s="220">
        <v>0.5</v>
      </c>
      <c r="V113" s="221" t="s">
        <v>594</v>
      </c>
      <c r="W113" s="203" t="s">
        <v>595</v>
      </c>
      <c r="X113" s="184">
        <v>4</v>
      </c>
      <c r="Y113" s="239" t="s">
        <v>596</v>
      </c>
      <c r="Z113" s="240" t="s">
        <v>386</v>
      </c>
      <c r="AA113" s="7" t="s">
        <v>597</v>
      </c>
    </row>
    <row r="114" spans="1:27" ht="409.6" x14ac:dyDescent="0.15">
      <c r="A114" s="184">
        <v>0</v>
      </c>
      <c r="B114" s="184">
        <f t="shared" si="1"/>
        <v>104</v>
      </c>
      <c r="C114" s="276" t="s">
        <v>547</v>
      </c>
      <c r="D114" s="280" t="s">
        <v>548</v>
      </c>
      <c r="E114" s="267" t="s">
        <v>549</v>
      </c>
      <c r="F114" s="249" t="s">
        <v>598</v>
      </c>
      <c r="G114" s="283" t="s">
        <v>599</v>
      </c>
      <c r="H114" s="252">
        <v>12</v>
      </c>
      <c r="I114" s="251">
        <v>44927</v>
      </c>
      <c r="J114" s="251">
        <v>45291</v>
      </c>
      <c r="K114" s="260">
        <v>48</v>
      </c>
      <c r="L114" s="249" t="s">
        <v>600</v>
      </c>
      <c r="M114" s="259" t="s">
        <v>427</v>
      </c>
      <c r="N114" s="259" t="s">
        <v>428</v>
      </c>
      <c r="O114" s="260" t="s">
        <v>601</v>
      </c>
      <c r="P114" s="184">
        <v>0</v>
      </c>
      <c r="Q114" s="261" t="s">
        <v>553</v>
      </c>
      <c r="R114" s="238" t="s">
        <v>386</v>
      </c>
      <c r="U114" s="220">
        <v>0.25</v>
      </c>
      <c r="V114" s="221" t="s">
        <v>602</v>
      </c>
      <c r="W114" s="203" t="s">
        <v>603</v>
      </c>
      <c r="X114" s="184">
        <v>0</v>
      </c>
      <c r="Y114" s="285" t="s">
        <v>604</v>
      </c>
      <c r="Z114" s="240" t="s">
        <v>386</v>
      </c>
    </row>
    <row r="115" spans="1:27" ht="243" customHeight="1" x14ac:dyDescent="0.15">
      <c r="A115" s="184">
        <v>0</v>
      </c>
      <c r="B115" s="184">
        <f t="shared" si="1"/>
        <v>105</v>
      </c>
      <c r="C115" s="276" t="s">
        <v>547</v>
      </c>
      <c r="D115" s="278" t="s">
        <v>548</v>
      </c>
      <c r="E115" s="286" t="s">
        <v>549</v>
      </c>
      <c r="F115" s="249" t="s">
        <v>605</v>
      </c>
      <c r="G115" s="283" t="s">
        <v>606</v>
      </c>
      <c r="H115" s="269">
        <v>2</v>
      </c>
      <c r="I115" s="251">
        <v>44897</v>
      </c>
      <c r="J115" s="251">
        <v>45291</v>
      </c>
      <c r="K115" s="260">
        <v>52</v>
      </c>
      <c r="L115" s="249" t="s">
        <v>582</v>
      </c>
      <c r="M115" s="259" t="s">
        <v>427</v>
      </c>
      <c r="N115" s="259" t="s">
        <v>428</v>
      </c>
      <c r="O115" s="260" t="s">
        <v>593</v>
      </c>
      <c r="P115" s="184">
        <v>0</v>
      </c>
      <c r="Q115" s="261" t="s">
        <v>553</v>
      </c>
      <c r="R115" s="238" t="s">
        <v>386</v>
      </c>
      <c r="U115" s="220">
        <v>0.5</v>
      </c>
      <c r="V115" s="221" t="s">
        <v>607</v>
      </c>
      <c r="W115" s="203" t="s">
        <v>608</v>
      </c>
      <c r="X115" s="184">
        <v>1</v>
      </c>
      <c r="Y115" s="239" t="s">
        <v>609</v>
      </c>
      <c r="Z115" s="240" t="s">
        <v>386</v>
      </c>
    </row>
    <row r="116" spans="1:27" ht="201" customHeight="1" x14ac:dyDescent="0.15">
      <c r="A116" s="184">
        <v>0</v>
      </c>
      <c r="B116" s="184">
        <f t="shared" si="1"/>
        <v>106</v>
      </c>
      <c r="C116" s="276" t="s">
        <v>547</v>
      </c>
      <c r="D116" s="280" t="s">
        <v>548</v>
      </c>
      <c r="E116" s="249" t="s">
        <v>549</v>
      </c>
      <c r="F116" s="249" t="s">
        <v>610</v>
      </c>
      <c r="G116" s="283" t="s">
        <v>611</v>
      </c>
      <c r="H116" s="281">
        <v>1</v>
      </c>
      <c r="I116" s="251">
        <v>44897</v>
      </c>
      <c r="J116" s="251">
        <v>45291</v>
      </c>
      <c r="K116" s="260" t="s">
        <v>612</v>
      </c>
      <c r="L116" s="249" t="s">
        <v>613</v>
      </c>
      <c r="M116" s="259" t="s">
        <v>427</v>
      </c>
      <c r="N116" s="259" t="s">
        <v>428</v>
      </c>
      <c r="O116" s="260" t="s">
        <v>614</v>
      </c>
      <c r="P116" s="205">
        <v>0</v>
      </c>
      <c r="Q116" s="261" t="s">
        <v>553</v>
      </c>
      <c r="R116" s="238" t="s">
        <v>386</v>
      </c>
      <c r="U116" s="220">
        <v>0.5</v>
      </c>
      <c r="V116" s="221" t="s">
        <v>607</v>
      </c>
      <c r="W116" s="203" t="s">
        <v>615</v>
      </c>
      <c r="X116" s="205">
        <v>0</v>
      </c>
      <c r="Y116" s="285" t="s">
        <v>616</v>
      </c>
      <c r="Z116" s="240" t="s">
        <v>386</v>
      </c>
    </row>
    <row r="117" spans="1:27" ht="366" customHeight="1" x14ac:dyDescent="0.15">
      <c r="A117" s="184">
        <v>0</v>
      </c>
      <c r="B117" s="184">
        <f t="shared" si="1"/>
        <v>107</v>
      </c>
      <c r="C117" s="276" t="s">
        <v>547</v>
      </c>
      <c r="D117" s="280" t="s">
        <v>548</v>
      </c>
      <c r="E117" s="249" t="s">
        <v>549</v>
      </c>
      <c r="F117" s="249" t="s">
        <v>617</v>
      </c>
      <c r="G117" s="260" t="s">
        <v>592</v>
      </c>
      <c r="H117" s="252">
        <v>12</v>
      </c>
      <c r="I117" s="251">
        <v>44927</v>
      </c>
      <c r="J117" s="251">
        <v>45291</v>
      </c>
      <c r="K117" s="260" t="s">
        <v>514</v>
      </c>
      <c r="L117" s="249" t="s">
        <v>557</v>
      </c>
      <c r="M117" s="259" t="s">
        <v>427</v>
      </c>
      <c r="N117" s="259" t="s">
        <v>428</v>
      </c>
      <c r="O117" s="260" t="s">
        <v>87</v>
      </c>
      <c r="P117" s="184">
        <v>0</v>
      </c>
      <c r="Q117" s="261" t="s">
        <v>553</v>
      </c>
      <c r="R117" s="238" t="s">
        <v>386</v>
      </c>
      <c r="U117" s="220">
        <v>1</v>
      </c>
      <c r="V117" s="199" t="s">
        <v>618</v>
      </c>
      <c r="W117" s="203" t="s">
        <v>619</v>
      </c>
      <c r="X117" s="184">
        <v>6</v>
      </c>
      <c r="Y117" s="239" t="s">
        <v>620</v>
      </c>
      <c r="Z117" s="240" t="s">
        <v>386</v>
      </c>
    </row>
    <row r="118" spans="1:27" ht="409.5" customHeight="1" x14ac:dyDescent="0.15">
      <c r="A118" s="184">
        <v>0</v>
      </c>
      <c r="B118" s="184">
        <f t="shared" si="1"/>
        <v>108</v>
      </c>
      <c r="C118" s="276" t="s">
        <v>547</v>
      </c>
      <c r="D118" s="280" t="s">
        <v>548</v>
      </c>
      <c r="E118" s="249" t="s">
        <v>549</v>
      </c>
      <c r="F118" s="249" t="s">
        <v>621</v>
      </c>
      <c r="G118" s="260" t="s">
        <v>622</v>
      </c>
      <c r="H118" s="281">
        <v>1</v>
      </c>
      <c r="I118" s="251">
        <v>44927</v>
      </c>
      <c r="J118" s="251">
        <v>45291</v>
      </c>
      <c r="K118" s="260" t="s">
        <v>514</v>
      </c>
      <c r="L118" s="249" t="s">
        <v>623</v>
      </c>
      <c r="M118" s="259" t="s">
        <v>427</v>
      </c>
      <c r="N118" s="259" t="s">
        <v>428</v>
      </c>
      <c r="O118" s="249" t="s">
        <v>516</v>
      </c>
      <c r="P118" s="205">
        <v>0</v>
      </c>
      <c r="Q118" s="261" t="s">
        <v>553</v>
      </c>
      <c r="R118" s="238" t="s">
        <v>386</v>
      </c>
      <c r="U118" s="272"/>
      <c r="V118" s="221"/>
      <c r="W118" s="203" t="s">
        <v>122</v>
      </c>
      <c r="X118" s="205">
        <v>0.83</v>
      </c>
      <c r="Y118" s="285" t="s">
        <v>624</v>
      </c>
      <c r="Z118" s="240" t="s">
        <v>386</v>
      </c>
    </row>
    <row r="119" spans="1:27" ht="370" x14ac:dyDescent="0.15">
      <c r="A119" s="28">
        <v>24</v>
      </c>
      <c r="B119" s="184">
        <f t="shared" si="1"/>
        <v>109</v>
      </c>
      <c r="C119" s="287" t="s">
        <v>625</v>
      </c>
      <c r="D119" s="280" t="s">
        <v>626</v>
      </c>
      <c r="E119" s="267" t="s">
        <v>487</v>
      </c>
      <c r="F119" s="249" t="s">
        <v>488</v>
      </c>
      <c r="G119" s="260" t="s">
        <v>489</v>
      </c>
      <c r="H119" s="281">
        <v>1</v>
      </c>
      <c r="I119" s="251">
        <v>44897</v>
      </c>
      <c r="J119" s="251">
        <v>45381</v>
      </c>
      <c r="K119" s="252">
        <v>64</v>
      </c>
      <c r="L119" s="249" t="s">
        <v>426</v>
      </c>
      <c r="M119" s="259" t="s">
        <v>427</v>
      </c>
      <c r="N119" s="184" t="s">
        <v>428</v>
      </c>
      <c r="O119" s="260" t="s">
        <v>429</v>
      </c>
      <c r="P119" s="205">
        <v>0</v>
      </c>
      <c r="Q119" s="261" t="s">
        <v>553</v>
      </c>
      <c r="R119" s="238" t="s">
        <v>386</v>
      </c>
      <c r="U119" s="220">
        <v>1</v>
      </c>
      <c r="V119" s="199" t="s">
        <v>497</v>
      </c>
      <c r="W119" s="203" t="s">
        <v>491</v>
      </c>
      <c r="X119" s="205">
        <v>0.5</v>
      </c>
      <c r="Y119" s="239" t="s">
        <v>627</v>
      </c>
      <c r="Z119" s="240" t="s">
        <v>386</v>
      </c>
    </row>
    <row r="120" spans="1:27" ht="300" x14ac:dyDescent="0.15">
      <c r="A120" s="184">
        <v>0</v>
      </c>
      <c r="B120" s="184">
        <f t="shared" si="1"/>
        <v>110</v>
      </c>
      <c r="C120" s="287" t="s">
        <v>625</v>
      </c>
      <c r="D120" s="280" t="s">
        <v>626</v>
      </c>
      <c r="E120" s="267" t="s">
        <v>494</v>
      </c>
      <c r="F120" s="249" t="s">
        <v>495</v>
      </c>
      <c r="G120" s="260" t="s">
        <v>496</v>
      </c>
      <c r="H120" s="269">
        <v>1</v>
      </c>
      <c r="I120" s="251">
        <v>44897</v>
      </c>
      <c r="J120" s="251">
        <v>45381</v>
      </c>
      <c r="K120" s="252">
        <v>64</v>
      </c>
      <c r="L120" s="249" t="s">
        <v>426</v>
      </c>
      <c r="M120" s="259" t="s">
        <v>427</v>
      </c>
      <c r="N120" s="184" t="s">
        <v>428</v>
      </c>
      <c r="O120" s="260" t="s">
        <v>429</v>
      </c>
      <c r="P120" s="184">
        <v>0</v>
      </c>
      <c r="Q120" s="261" t="s">
        <v>553</v>
      </c>
      <c r="R120" s="238" t="s">
        <v>386</v>
      </c>
      <c r="U120" s="220">
        <v>1</v>
      </c>
      <c r="V120" s="199" t="s">
        <v>490</v>
      </c>
      <c r="W120" s="203" t="s">
        <v>498</v>
      </c>
      <c r="X120" s="184">
        <v>0.5</v>
      </c>
      <c r="Y120" s="239" t="s">
        <v>628</v>
      </c>
      <c r="Z120" s="240" t="s">
        <v>386</v>
      </c>
    </row>
    <row r="121" spans="1:27" ht="178.5" customHeight="1" x14ac:dyDescent="0.15">
      <c r="A121" s="28">
        <v>25</v>
      </c>
      <c r="B121" s="184">
        <f t="shared" si="1"/>
        <v>111</v>
      </c>
      <c r="C121" s="288" t="s">
        <v>629</v>
      </c>
      <c r="D121" s="278" t="s">
        <v>630</v>
      </c>
      <c r="E121" s="267" t="s">
        <v>631</v>
      </c>
      <c r="F121" s="249" t="s">
        <v>632</v>
      </c>
      <c r="G121" s="260" t="s">
        <v>633</v>
      </c>
      <c r="H121" s="289">
        <v>1</v>
      </c>
      <c r="I121" s="251">
        <v>44927</v>
      </c>
      <c r="J121" s="251">
        <v>45291</v>
      </c>
      <c r="K121" s="269">
        <v>48</v>
      </c>
      <c r="L121" s="290" t="s">
        <v>634</v>
      </c>
      <c r="M121" s="259" t="s">
        <v>427</v>
      </c>
      <c r="N121" s="259" t="s">
        <v>428</v>
      </c>
      <c r="O121" s="260" t="s">
        <v>635</v>
      </c>
      <c r="P121" s="205">
        <v>0</v>
      </c>
      <c r="Q121" s="261" t="s">
        <v>553</v>
      </c>
      <c r="R121" s="238" t="s">
        <v>386</v>
      </c>
      <c r="U121" s="220">
        <v>0.9</v>
      </c>
      <c r="V121" s="221" t="s">
        <v>636</v>
      </c>
      <c r="W121" s="203" t="s">
        <v>637</v>
      </c>
      <c r="X121" s="205">
        <v>0</v>
      </c>
      <c r="Y121" s="239" t="s">
        <v>638</v>
      </c>
      <c r="Z121" s="240" t="s">
        <v>386</v>
      </c>
    </row>
    <row r="122" spans="1:27" ht="204.75" customHeight="1" x14ac:dyDescent="0.15">
      <c r="A122" s="184">
        <v>0</v>
      </c>
      <c r="B122" s="184">
        <f t="shared" si="1"/>
        <v>112</v>
      </c>
      <c r="C122" s="288" t="s">
        <v>629</v>
      </c>
      <c r="D122" s="280" t="s">
        <v>630</v>
      </c>
      <c r="E122" s="267" t="s">
        <v>631</v>
      </c>
      <c r="F122" s="249" t="s">
        <v>639</v>
      </c>
      <c r="G122" s="260" t="s">
        <v>640</v>
      </c>
      <c r="H122" s="289">
        <v>1</v>
      </c>
      <c r="I122" s="251">
        <v>44927</v>
      </c>
      <c r="J122" s="251">
        <v>45291</v>
      </c>
      <c r="K122" s="260" t="s">
        <v>514</v>
      </c>
      <c r="L122" s="290" t="s">
        <v>634</v>
      </c>
      <c r="M122" s="259" t="s">
        <v>427</v>
      </c>
      <c r="N122" s="259" t="s">
        <v>428</v>
      </c>
      <c r="O122" s="260" t="s">
        <v>635</v>
      </c>
      <c r="P122" s="205">
        <v>0</v>
      </c>
      <c r="Q122" s="261" t="s">
        <v>553</v>
      </c>
      <c r="R122" s="238" t="s">
        <v>386</v>
      </c>
      <c r="U122" s="220">
        <v>0.9</v>
      </c>
      <c r="V122" s="221" t="s">
        <v>636</v>
      </c>
      <c r="W122" s="203" t="s">
        <v>641</v>
      </c>
      <c r="X122" s="205">
        <v>0</v>
      </c>
      <c r="Y122" s="239" t="s">
        <v>642</v>
      </c>
      <c r="Z122" s="240" t="s">
        <v>386</v>
      </c>
    </row>
    <row r="123" spans="1:27" ht="176.25" customHeight="1" x14ac:dyDescent="0.15">
      <c r="A123" s="184">
        <v>0</v>
      </c>
      <c r="B123" s="184">
        <f t="shared" si="1"/>
        <v>113</v>
      </c>
      <c r="C123" s="288" t="s">
        <v>629</v>
      </c>
      <c r="D123" s="280" t="s">
        <v>630</v>
      </c>
      <c r="E123" s="267" t="s">
        <v>631</v>
      </c>
      <c r="F123" s="249" t="s">
        <v>643</v>
      </c>
      <c r="G123" s="260" t="s">
        <v>640</v>
      </c>
      <c r="H123" s="260">
        <v>1</v>
      </c>
      <c r="I123" s="251">
        <v>44927</v>
      </c>
      <c r="J123" s="265">
        <v>45473</v>
      </c>
      <c r="K123" s="260" t="s">
        <v>514</v>
      </c>
      <c r="L123" s="290" t="s">
        <v>644</v>
      </c>
      <c r="M123" s="259" t="s">
        <v>427</v>
      </c>
      <c r="N123" s="184" t="s">
        <v>428</v>
      </c>
      <c r="O123" s="260" t="s">
        <v>429</v>
      </c>
      <c r="P123" s="184">
        <v>0</v>
      </c>
      <c r="Q123" s="261" t="s">
        <v>553</v>
      </c>
      <c r="R123" s="238" t="s">
        <v>386</v>
      </c>
      <c r="U123" s="220">
        <v>1</v>
      </c>
      <c r="V123" s="199" t="s">
        <v>645</v>
      </c>
      <c r="W123" s="203" t="s">
        <v>646</v>
      </c>
      <c r="X123" s="184">
        <v>0</v>
      </c>
      <c r="Y123" s="239" t="s">
        <v>647</v>
      </c>
      <c r="Z123" s="240" t="s">
        <v>386</v>
      </c>
    </row>
  </sheetData>
  <mergeCells count="2">
    <mergeCell ref="C8:L8"/>
    <mergeCell ref="U9:V9"/>
  </mergeCells>
  <phoneticPr fontId="36" type="noConversion"/>
  <dataValidations xWindow="1357" yWindow="560" count="8">
    <dataValidation type="decimal" allowBlank="1" showInputMessage="1" showErrorMessage="1" errorTitle="Entrada no válida" error="Por favor escriba un número" promptTitle="Escriba un número en esta casilla" prompt=" Registre el numero de semanas que existen entre las fecha de inicio y la fecha final de la actividad." sqref="H85 K121 K11:K85" xr:uid="{00000000-0002-0000-0000-000000000000}">
      <formula1>-9223372036854770000</formula1>
      <formula2>9223372036854770000</formula2>
    </dataValidation>
    <dataValidation type="textLength" allowBlank="1" showInputMessage="1" error="Escriba un texto  Maximo 390 Caracteres" promptTitle="Cualquier contenido Maximo 390 Caracteres" prompt=" Registre DE MANERA BREVE la Unidad de Medida de la actividad. (Ej.: Informes, jornadas de capacitación, etc.) (MÁX. 390 CARACTERES)" sqref="G18 G97 G120 G108:G117" xr:uid="{00000000-0002-0000-0000-000001000000}">
      <formula1>0</formula1>
      <formula2>390</formula2>
    </dataValidation>
    <dataValidation type="textLength" allowBlank="1" showInputMessage="1" error="Escriba un texto  Maximo 390 Caracteres" promptTitle="Cualquier contenido Maximo 390 Caracteres" prompt=" Registre DE MANERA BREVE las actividades a desarrollar para el cumplimiento de la Acción  de mejoramiento.  Insterte UNA FILA  por ACTIVIDAD. (MÁX. 390 CARACTERES)" sqref="F108:F117 F120 F97" xr:uid="{00000000-0002-0000-0000-000002000000}">
      <formula1>0</formula1>
      <formula2>390</formula2>
    </dataValidation>
    <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ormes, aquí se registra el número 5." sqref="H29:H32 H61:H63 H20:H27 H36:H39 H41:H46 H48:H50 H59 H52:H54 H56:H57 H66:H69 P41:P42 P22:P27 P29:P32 P62:P63 P36:P39 P44:P46 N29:N32 P49:P50 P59 H106:H117 H97 H120:H122 N36:N39 N44:N46 N49:N50 N62:N63 N52:N57 P52:P57 N66:N69 P66:P69 N41:N42 N59 N22:N27 X49:X50 X44:X46 X22:X27 X41:X42 X36:X39 X59 X66:X69 X62:X63 X29:X32 X52:X57" xr:uid="{00000000-0002-0000-0000-000003000000}">
      <formula1>-9223372036854770000</formula1>
      <formula2>9223372036854770000</formula2>
    </dataValidation>
    <dataValidation type="textLength" allowBlank="1" showInputMessage="1" error="Escriba un texto  Maximo 390 Caracteres" promptTitle="Cualquier contenido Maximo 390 Caracteres" prompt=" Registre HALLAZGO contenido en Inf de Auditoría(Suscripción), ó q se encuentra en Plan ya suscrito(Avance o Seguim) SI SUPERA 390 CARACTERES, RESÚMALO. Insterte tantas filas como ACTIVIDADES sean." sqref="C105:C123 C11:C85" xr:uid="{00000000-0002-0000-0000-000004000000}">
      <formula1>0</formula1>
      <formula2>390</formula2>
    </dataValidation>
    <dataValidation type="textLength" allowBlank="1" showInputMessage="1" error="Escriba un texto  Maximo 390 Caracteres" promptTitle="Cualquier contenido Maximo 390 Caracteres" prompt=" Registre DE MANERA BREVE acción (correctiva y/o preventiva) q adopta la Entidad p/ subsanar o corregir causa que genera hallazgo. (MÁX. 390 CARACTERES) Inserte tantas filas como ACTIVIDADES tenga." sqref="E107:E120 E96:E97" xr:uid="{00000000-0002-0000-0000-000005000000}">
      <formula1>0</formula1>
      <formula2>390</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I121:J123 I99:J99 I105:J118 I11:J85" xr:uid="{00000000-0002-0000-0000-000006000000}">
      <formula1>1900/1/1</formula1>
      <formula2>3000/1/1</formula2>
    </dataValidation>
    <dataValidation type="textLength" allowBlank="1" showInputMessage="1" error="Escriba un texto  Maximo 390 Caracteres" promptTitle="Cualquier contenido Maximo 390 Caracteres" prompt=" Registre CAUSA contenida en Inf de Auditoría(Suscripción), ó q se encuentra en Plan ya suscrito(Avance o Seguimiento) SI SUPERA 390 CARACTERES, RESÚMALA. Insterte tantas filas como ACTIVIDADES sean." sqref="D105:D123 D11:D85" xr:uid="{00000000-0002-0000-0000-000007000000}">
      <formula1>0</formula1>
      <formula2>390</formula2>
    </dataValidation>
  </dataValidations>
  <pageMargins left="1.1811023622047245" right="0.70866141732283472" top="0.74803149606299213" bottom="0.74803149606299213" header="0.31496062992125984" footer="0.31496062992125984"/>
  <pageSetup scale="50" fitToHeight="0"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31"/>
  <sheetViews>
    <sheetView workbookViewId="0"/>
  </sheetViews>
  <sheetFormatPr baseColWidth="10" defaultColWidth="44.1640625" defaultRowHeight="14" x14ac:dyDescent="0.15"/>
  <cols>
    <col min="1" max="1" width="22" style="7" customWidth="1"/>
    <col min="2" max="2" width="57.83203125" style="7" customWidth="1"/>
    <col min="3" max="3" width="16.5" style="7" customWidth="1"/>
    <col min="4" max="4" width="12.6640625" style="7" customWidth="1"/>
    <col min="5" max="16384" width="44.1640625" style="7"/>
  </cols>
  <sheetData>
    <row r="1" spans="1:5" ht="16" thickBot="1" x14ac:dyDescent="0.2">
      <c r="A1" s="8" t="s">
        <v>1278</v>
      </c>
      <c r="B1" s="370" t="s">
        <v>1279</v>
      </c>
      <c r="C1" s="371" t="s">
        <v>1280</v>
      </c>
      <c r="D1" s="8" t="s">
        <v>1245</v>
      </c>
      <c r="E1" s="6"/>
    </row>
    <row r="2" spans="1:5" x14ac:dyDescent="0.15">
      <c r="A2" s="85" t="s">
        <v>1281</v>
      </c>
      <c r="B2" s="86" t="s">
        <v>1282</v>
      </c>
      <c r="C2" s="87">
        <v>1</v>
      </c>
      <c r="D2" s="88"/>
    </row>
    <row r="3" spans="1:5" x14ac:dyDescent="0.15">
      <c r="A3" s="89" t="s">
        <v>1281</v>
      </c>
      <c r="B3" s="372" t="s">
        <v>1283</v>
      </c>
      <c r="C3" s="373">
        <v>4</v>
      </c>
      <c r="D3" s="90"/>
    </row>
    <row r="4" spans="1:5" x14ac:dyDescent="0.15">
      <c r="A4" s="89" t="s">
        <v>1281</v>
      </c>
      <c r="B4" s="372" t="s">
        <v>1284</v>
      </c>
      <c r="C4" s="373">
        <v>2</v>
      </c>
      <c r="D4" s="90"/>
    </row>
    <row r="5" spans="1:5" x14ac:dyDescent="0.15">
      <c r="A5" s="89" t="s">
        <v>1281</v>
      </c>
      <c r="B5" s="372" t="s">
        <v>1285</v>
      </c>
      <c r="C5" s="373">
        <v>1</v>
      </c>
      <c r="D5" s="90"/>
    </row>
    <row r="6" spans="1:5" x14ac:dyDescent="0.15">
      <c r="A6" s="89" t="s">
        <v>1281</v>
      </c>
      <c r="B6" s="372" t="s">
        <v>1286</v>
      </c>
      <c r="C6" s="373">
        <v>1</v>
      </c>
      <c r="D6" s="90"/>
      <c r="E6" s="7" t="s">
        <v>1287</v>
      </c>
    </row>
    <row r="7" spans="1:5" x14ac:dyDescent="0.15">
      <c r="A7" s="89" t="s">
        <v>1281</v>
      </c>
      <c r="B7" s="372" t="s">
        <v>1288</v>
      </c>
      <c r="C7" s="373">
        <v>2</v>
      </c>
      <c r="D7" s="90"/>
    </row>
    <row r="8" spans="1:5" x14ac:dyDescent="0.15">
      <c r="A8" s="89" t="s">
        <v>1281</v>
      </c>
      <c r="B8" s="372" t="s">
        <v>1289</v>
      </c>
      <c r="C8" s="373">
        <v>1</v>
      </c>
      <c r="D8" s="90"/>
      <c r="E8" s="7" t="s">
        <v>1287</v>
      </c>
    </row>
    <row r="9" spans="1:5" x14ac:dyDescent="0.15">
      <c r="A9" s="89" t="s">
        <v>1281</v>
      </c>
      <c r="B9" s="372" t="s">
        <v>1290</v>
      </c>
      <c r="C9" s="373">
        <v>1</v>
      </c>
      <c r="D9" s="90"/>
    </row>
    <row r="10" spans="1:5" x14ac:dyDescent="0.15">
      <c r="A10" s="89" t="s">
        <v>1281</v>
      </c>
      <c r="B10" s="372" t="s">
        <v>1291</v>
      </c>
      <c r="C10" s="373">
        <v>3</v>
      </c>
      <c r="D10" s="90"/>
    </row>
    <row r="11" spans="1:5" x14ac:dyDescent="0.15">
      <c r="A11" s="89" t="s">
        <v>1281</v>
      </c>
      <c r="B11" s="372" t="s">
        <v>1292</v>
      </c>
      <c r="C11" s="373">
        <v>1</v>
      </c>
      <c r="D11" s="90"/>
    </row>
    <row r="12" spans="1:5" ht="15" thickBot="1" x14ac:dyDescent="0.2">
      <c r="A12" s="9" t="s">
        <v>1281</v>
      </c>
      <c r="B12" s="10" t="s">
        <v>1293</v>
      </c>
      <c r="C12" s="11">
        <v>1</v>
      </c>
      <c r="D12" s="12">
        <f>+C2+C3+C4+C5+C6+C7+C8+C9+C10+C11+C12</f>
        <v>18</v>
      </c>
    </row>
    <row r="13" spans="1:5" x14ac:dyDescent="0.15">
      <c r="A13" s="85" t="s">
        <v>1294</v>
      </c>
      <c r="B13" s="86" t="s">
        <v>1295</v>
      </c>
      <c r="C13" s="87">
        <v>1</v>
      </c>
      <c r="D13" s="91"/>
    </row>
    <row r="14" spans="1:5" x14ac:dyDescent="0.15">
      <c r="A14" s="89" t="s">
        <v>1294</v>
      </c>
      <c r="B14" s="372" t="s">
        <v>1296</v>
      </c>
      <c r="C14" s="373">
        <v>2</v>
      </c>
      <c r="D14" s="90"/>
    </row>
    <row r="15" spans="1:5" x14ac:dyDescent="0.15">
      <c r="A15" s="89" t="s">
        <v>1294</v>
      </c>
      <c r="B15" s="372" t="s">
        <v>1297</v>
      </c>
      <c r="C15" s="373">
        <v>4</v>
      </c>
      <c r="D15" s="90"/>
    </row>
    <row r="16" spans="1:5" x14ac:dyDescent="0.15">
      <c r="A16" s="89" t="s">
        <v>1294</v>
      </c>
      <c r="B16" s="372" t="s">
        <v>1298</v>
      </c>
      <c r="C16" s="373">
        <v>2</v>
      </c>
      <c r="D16" s="90"/>
      <c r="E16" s="7" t="s">
        <v>1287</v>
      </c>
    </row>
    <row r="17" spans="1:5" x14ac:dyDescent="0.15">
      <c r="A17" s="89" t="s">
        <v>1294</v>
      </c>
      <c r="B17" s="372" t="s">
        <v>1299</v>
      </c>
      <c r="C17" s="373">
        <v>1</v>
      </c>
      <c r="D17" s="90"/>
    </row>
    <row r="18" spans="1:5" x14ac:dyDescent="0.15">
      <c r="A18" s="89" t="s">
        <v>1294</v>
      </c>
      <c r="B18" s="372" t="s">
        <v>1300</v>
      </c>
      <c r="C18" s="373">
        <v>3</v>
      </c>
      <c r="D18" s="90"/>
    </row>
    <row r="19" spans="1:5" x14ac:dyDescent="0.15">
      <c r="A19" s="89" t="s">
        <v>1294</v>
      </c>
      <c r="B19" s="372" t="s">
        <v>1301</v>
      </c>
      <c r="C19" s="373">
        <v>1</v>
      </c>
      <c r="D19" s="90"/>
    </row>
    <row r="20" spans="1:5" x14ac:dyDescent="0.15">
      <c r="A20" s="89" t="s">
        <v>1294</v>
      </c>
      <c r="B20" s="372" t="s">
        <v>1302</v>
      </c>
      <c r="C20" s="373">
        <v>2</v>
      </c>
      <c r="D20" s="90"/>
      <c r="E20" s="7" t="s">
        <v>1287</v>
      </c>
    </row>
    <row r="21" spans="1:5" ht="15" thickBot="1" x14ac:dyDescent="0.2">
      <c r="A21" s="9" t="s">
        <v>1294</v>
      </c>
      <c r="B21" s="10" t="s">
        <v>1303</v>
      </c>
      <c r="C21" s="11">
        <v>1</v>
      </c>
      <c r="D21" s="12">
        <f>+C13+C14+C15+C16+C17+C18+C19+C20+C21</f>
        <v>17</v>
      </c>
      <c r="E21" s="7" t="s">
        <v>1287</v>
      </c>
    </row>
    <row r="22" spans="1:5" x14ac:dyDescent="0.15">
      <c r="A22" s="85" t="s">
        <v>1304</v>
      </c>
      <c r="B22" s="86" t="s">
        <v>1305</v>
      </c>
      <c r="C22" s="87">
        <v>1</v>
      </c>
      <c r="D22" s="91"/>
    </row>
    <row r="23" spans="1:5" x14ac:dyDescent="0.15">
      <c r="A23" s="89" t="s">
        <v>1304</v>
      </c>
      <c r="B23" s="372" t="s">
        <v>1306</v>
      </c>
      <c r="C23" s="373">
        <v>3</v>
      </c>
      <c r="D23" s="90"/>
    </row>
    <row r="24" spans="1:5" x14ac:dyDescent="0.15">
      <c r="A24" s="89" t="s">
        <v>1304</v>
      </c>
      <c r="B24" s="372" t="s">
        <v>1307</v>
      </c>
      <c r="C24" s="373">
        <v>1</v>
      </c>
      <c r="D24" s="90"/>
    </row>
    <row r="25" spans="1:5" ht="15" thickBot="1" x14ac:dyDescent="0.2">
      <c r="A25" s="9" t="s">
        <v>1304</v>
      </c>
      <c r="B25" s="10" t="s">
        <v>1308</v>
      </c>
      <c r="C25" s="11">
        <v>3</v>
      </c>
      <c r="D25" s="12">
        <f>+C22+C23+C24+C25</f>
        <v>8</v>
      </c>
    </row>
    <row r="26" spans="1:5" ht="15" thickBot="1" x14ac:dyDescent="0.2">
      <c r="A26" s="92" t="s">
        <v>1309</v>
      </c>
      <c r="B26" s="374" t="s">
        <v>1310</v>
      </c>
      <c r="C26" s="375">
        <v>4</v>
      </c>
      <c r="D26" s="93">
        <f>+C26</f>
        <v>4</v>
      </c>
    </row>
    <row r="27" spans="1:5" ht="15" thickBot="1" x14ac:dyDescent="0.2">
      <c r="A27" s="92" t="s">
        <v>1311</v>
      </c>
      <c r="B27" s="374" t="s">
        <v>1312</v>
      </c>
      <c r="C27" s="375">
        <v>1</v>
      </c>
      <c r="D27" s="93">
        <f>+C27</f>
        <v>1</v>
      </c>
    </row>
    <row r="28" spans="1:5" ht="15" thickBot="1" x14ac:dyDescent="0.2">
      <c r="A28" s="94" t="s">
        <v>1313</v>
      </c>
      <c r="B28" s="92" t="s">
        <v>1314</v>
      </c>
      <c r="C28" s="375">
        <v>1</v>
      </c>
      <c r="D28" s="93">
        <f>+C28</f>
        <v>1</v>
      </c>
      <c r="E28" s="7" t="s">
        <v>1315</v>
      </c>
    </row>
    <row r="29" spans="1:5" x14ac:dyDescent="0.15">
      <c r="A29" s="95" t="s">
        <v>1316</v>
      </c>
      <c r="B29" s="96" t="s">
        <v>1317</v>
      </c>
      <c r="C29" s="97">
        <v>5</v>
      </c>
      <c r="D29" s="98">
        <f>+C29</f>
        <v>5</v>
      </c>
    </row>
    <row r="30" spans="1:5" ht="15" thickBot="1" x14ac:dyDescent="0.2">
      <c r="A30" s="13" t="s">
        <v>1318</v>
      </c>
      <c r="B30" s="14" t="s">
        <v>1319</v>
      </c>
      <c r="C30" s="16">
        <v>2</v>
      </c>
      <c r="D30" s="15">
        <f>+C30</f>
        <v>2</v>
      </c>
    </row>
    <row r="31" spans="1:5" ht="15" thickBot="1" x14ac:dyDescent="0.2">
      <c r="A31" s="399" t="s">
        <v>1320</v>
      </c>
      <c r="B31" s="400"/>
      <c r="C31" s="99">
        <f>SUM(C2:C30)</f>
        <v>56</v>
      </c>
      <c r="D31" s="100">
        <f>+D12+D21+D25+D26+D27+D28+D29+D30</f>
        <v>56</v>
      </c>
    </row>
  </sheetData>
  <mergeCells count="1">
    <mergeCell ref="A31:B3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9"/>
  <sheetViews>
    <sheetView topLeftCell="E2" zoomScale="60" zoomScaleNormal="60" workbookViewId="0">
      <selection activeCell="D1" sqref="D1:M8"/>
    </sheetView>
  </sheetViews>
  <sheetFormatPr baseColWidth="10" defaultColWidth="11.5" defaultRowHeight="15" x14ac:dyDescent="0.2"/>
  <cols>
    <col min="1" max="1" width="47.6640625" customWidth="1"/>
    <col min="2" max="2" width="43.6640625" customWidth="1"/>
    <col min="3" max="3" width="40.1640625" customWidth="1"/>
    <col min="4" max="5" width="45.1640625" customWidth="1"/>
    <col min="6" max="7" width="32" customWidth="1"/>
    <col min="9" max="9" width="23.1640625" customWidth="1"/>
    <col min="10" max="10" width="19.5" hidden="1" customWidth="1"/>
    <col min="11" max="11" width="16.83203125" hidden="1" customWidth="1"/>
    <col min="13" max="13" width="27.5" customWidth="1"/>
    <col min="14" max="14" width="25.1640625" customWidth="1"/>
  </cols>
  <sheetData>
    <row r="1" spans="1:15" ht="90.75" customHeight="1" x14ac:dyDescent="0.2">
      <c r="A1" s="101" t="s">
        <v>11</v>
      </c>
      <c r="B1" s="101" t="s">
        <v>12</v>
      </c>
      <c r="C1" s="101" t="s">
        <v>13</v>
      </c>
      <c r="D1" s="102" t="s">
        <v>1321</v>
      </c>
      <c r="E1" s="103" t="s">
        <v>1322</v>
      </c>
      <c r="F1" s="102" t="s">
        <v>1323</v>
      </c>
      <c r="G1" s="103" t="s">
        <v>1322</v>
      </c>
      <c r="H1" s="78" t="s">
        <v>1324</v>
      </c>
      <c r="I1" s="103" t="s">
        <v>1322</v>
      </c>
      <c r="J1" s="102" t="s">
        <v>17</v>
      </c>
      <c r="K1" s="102" t="s">
        <v>18</v>
      </c>
      <c r="L1" s="78" t="s">
        <v>1325</v>
      </c>
      <c r="M1" s="103" t="s">
        <v>1322</v>
      </c>
      <c r="N1" s="101" t="s">
        <v>20</v>
      </c>
      <c r="O1" s="104" t="s">
        <v>23</v>
      </c>
    </row>
    <row r="2" spans="1:15" ht="192" x14ac:dyDescent="0.2">
      <c r="A2" s="105" t="s">
        <v>1326</v>
      </c>
      <c r="B2" s="106" t="s">
        <v>354</v>
      </c>
      <c r="C2" s="107" t="s">
        <v>355</v>
      </c>
      <c r="D2" s="108" t="s">
        <v>1327</v>
      </c>
      <c r="E2" s="108" t="s">
        <v>1328</v>
      </c>
      <c r="F2" s="108" t="s">
        <v>1328</v>
      </c>
      <c r="G2" s="109" t="s">
        <v>1329</v>
      </c>
      <c r="H2" s="110">
        <v>1</v>
      </c>
      <c r="I2" s="111">
        <v>1</v>
      </c>
      <c r="J2" s="112">
        <v>44666</v>
      </c>
      <c r="K2" s="112">
        <v>44926</v>
      </c>
      <c r="L2" s="113">
        <v>42</v>
      </c>
      <c r="M2" s="114" t="s">
        <v>1330</v>
      </c>
      <c r="N2" s="81" t="s">
        <v>358</v>
      </c>
      <c r="O2" s="82" t="s">
        <v>1331</v>
      </c>
    </row>
    <row r="3" spans="1:15" ht="95" x14ac:dyDescent="0.2">
      <c r="A3" s="105"/>
      <c r="B3" s="106"/>
      <c r="C3" s="107" t="s">
        <v>355</v>
      </c>
      <c r="D3" s="108" t="s">
        <v>1327</v>
      </c>
      <c r="E3" s="108" t="s">
        <v>1332</v>
      </c>
      <c r="F3" s="108" t="s">
        <v>1333</v>
      </c>
      <c r="G3" s="109" t="s">
        <v>1334</v>
      </c>
      <c r="H3" s="110">
        <v>1</v>
      </c>
      <c r="I3" s="111">
        <v>1</v>
      </c>
      <c r="J3" s="112">
        <v>44666</v>
      </c>
      <c r="K3" s="112">
        <v>44926</v>
      </c>
      <c r="L3" s="113">
        <v>42</v>
      </c>
      <c r="M3" s="114" t="s">
        <v>1330</v>
      </c>
      <c r="N3" s="81" t="s">
        <v>358</v>
      </c>
      <c r="O3" s="82" t="s">
        <v>1331</v>
      </c>
    </row>
    <row r="4" spans="1:15" ht="76" x14ac:dyDescent="0.2">
      <c r="A4" s="105"/>
      <c r="B4" s="106"/>
      <c r="C4" s="107" t="s">
        <v>355</v>
      </c>
      <c r="D4" s="108" t="s">
        <v>1327</v>
      </c>
      <c r="E4" s="108" t="s">
        <v>369</v>
      </c>
      <c r="F4" s="108" t="s">
        <v>369</v>
      </c>
      <c r="G4" s="109" t="s">
        <v>370</v>
      </c>
      <c r="H4" s="110">
        <v>1</v>
      </c>
      <c r="I4" s="111">
        <v>1</v>
      </c>
      <c r="J4" s="112">
        <v>44666</v>
      </c>
      <c r="K4" s="112">
        <v>44926</v>
      </c>
      <c r="L4" s="113">
        <v>42</v>
      </c>
      <c r="M4" s="114" t="s">
        <v>1330</v>
      </c>
      <c r="N4" s="81" t="s">
        <v>358</v>
      </c>
      <c r="O4" s="82" t="s">
        <v>1331</v>
      </c>
    </row>
    <row r="5" spans="1:15" ht="57" x14ac:dyDescent="0.2">
      <c r="A5" s="105"/>
      <c r="B5" s="106"/>
      <c r="C5" s="107" t="s">
        <v>376</v>
      </c>
      <c r="D5" s="108" t="s">
        <v>1335</v>
      </c>
      <c r="E5" s="108" t="s">
        <v>1223</v>
      </c>
      <c r="F5" s="108" t="s">
        <v>1223</v>
      </c>
      <c r="G5" s="109" t="s">
        <v>378</v>
      </c>
      <c r="H5" s="110">
        <v>1</v>
      </c>
      <c r="I5" s="111">
        <v>1</v>
      </c>
      <c r="J5" s="112">
        <v>44666</v>
      </c>
      <c r="K5" s="112">
        <v>44926</v>
      </c>
      <c r="L5" s="113">
        <v>42</v>
      </c>
      <c r="M5" s="114" t="s">
        <v>1330</v>
      </c>
      <c r="N5" s="81" t="s">
        <v>358</v>
      </c>
      <c r="O5" s="82" t="s">
        <v>1331</v>
      </c>
    </row>
    <row r="6" spans="1:15" ht="57" x14ac:dyDescent="0.2">
      <c r="A6" s="105"/>
      <c r="B6" s="106"/>
      <c r="C6" s="107" t="s">
        <v>376</v>
      </c>
      <c r="D6" s="108" t="s">
        <v>1335</v>
      </c>
      <c r="E6" s="108" t="s">
        <v>383</v>
      </c>
      <c r="F6" s="108" t="s">
        <v>383</v>
      </c>
      <c r="G6" s="109" t="s">
        <v>378</v>
      </c>
      <c r="H6" s="110">
        <v>1</v>
      </c>
      <c r="I6" s="111">
        <v>1</v>
      </c>
      <c r="J6" s="112">
        <v>44666</v>
      </c>
      <c r="K6" s="112">
        <v>45107</v>
      </c>
      <c r="L6" s="113">
        <v>42</v>
      </c>
      <c r="M6" s="115">
        <v>68</v>
      </c>
      <c r="N6" s="81" t="s">
        <v>358</v>
      </c>
      <c r="O6" s="82" t="s">
        <v>1331</v>
      </c>
    </row>
    <row r="7" spans="1:15" ht="57" x14ac:dyDescent="0.2">
      <c r="A7" s="105"/>
      <c r="B7" s="106"/>
      <c r="C7" s="107" t="s">
        <v>376</v>
      </c>
      <c r="D7" s="108" t="s">
        <v>1335</v>
      </c>
      <c r="E7" s="108" t="s">
        <v>1336</v>
      </c>
      <c r="F7" s="108" t="s">
        <v>1336</v>
      </c>
      <c r="G7" s="109" t="s">
        <v>390</v>
      </c>
      <c r="H7" s="110">
        <v>1</v>
      </c>
      <c r="I7" s="111">
        <v>1</v>
      </c>
      <c r="J7" s="112">
        <v>44666</v>
      </c>
      <c r="K7" s="112">
        <v>44926</v>
      </c>
      <c r="L7" s="113">
        <v>42</v>
      </c>
      <c r="M7" s="114" t="s">
        <v>1330</v>
      </c>
      <c r="N7" s="81" t="s">
        <v>358</v>
      </c>
      <c r="O7" s="82" t="s">
        <v>1331</v>
      </c>
    </row>
    <row r="8" spans="1:15" ht="76" x14ac:dyDescent="0.2">
      <c r="A8" s="105"/>
      <c r="B8" s="106"/>
      <c r="C8" s="107" t="s">
        <v>396</v>
      </c>
      <c r="D8" s="108" t="s">
        <v>1337</v>
      </c>
      <c r="E8" s="108" t="s">
        <v>1338</v>
      </c>
      <c r="F8" s="108" t="s">
        <v>1338</v>
      </c>
      <c r="G8" s="109" t="s">
        <v>378</v>
      </c>
      <c r="H8" s="110">
        <v>1</v>
      </c>
      <c r="I8" s="111">
        <v>1</v>
      </c>
      <c r="J8" s="112">
        <v>44666</v>
      </c>
      <c r="K8" s="112">
        <v>44926</v>
      </c>
      <c r="L8" s="113">
        <v>42</v>
      </c>
      <c r="M8" s="114" t="s">
        <v>1330</v>
      </c>
      <c r="N8" s="81" t="s">
        <v>358</v>
      </c>
      <c r="O8" s="82" t="s">
        <v>1331</v>
      </c>
    </row>
    <row r="9" spans="1:15" x14ac:dyDescent="0.2">
      <c r="G9" s="1"/>
    </row>
  </sheetData>
  <dataValidations count="4">
    <dataValidation type="textLength" allowBlank="1" showInputMessage="1" error="Escriba un texto  Maximo 390 Caracteres" promptTitle="Cualquier contenido Maximo 390 Caracteres" prompt=" Registre CAUSA contenida en Inf de Auditoría(Suscripción), ó q se encuentra en Plan ya suscrito(Avance o Seguimiento) SI SUPERA 390 CARACTERES, RESÚMALA. Insterte tantas filas como ACTIVIDADES sean." sqref="B2:B8" xr:uid="{00000000-0002-0000-0A00-000000000000}">
      <formula1>0</formula1>
      <formula2>390</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J2:K8" xr:uid="{00000000-0002-0000-0A00-000001000000}">
      <formula1>1900/1/1</formula1>
      <formula2>3000/1/1</formula2>
    </dataValidation>
    <dataValidation type="textLength" allowBlank="1" showInputMessage="1" error="Escriba un texto  Maximo 390 Caracteres" promptTitle="Cualquier contenido Maximo 390 Caracteres" prompt=" Registre HALLAZGO contenido en Inf de Auditoría(Suscripción), ó q se encuentra en Plan ya suscrito(Avance o Seguim) SI SUPERA 390 CARACTERES, RESÚMALO. Insterte tantas filas como ACTIVIDADES sean." sqref="A2:A8" xr:uid="{00000000-0002-0000-0A00-000002000000}">
      <formula1>0</formula1>
      <formula2>390</formula2>
    </dataValidation>
    <dataValidation type="decimal" allowBlank="1" showInputMessage="1" showErrorMessage="1" errorTitle="Entrada no válida" error="Por favor escriba un número" promptTitle="Escriba un número en esta casilla" prompt=" Registre el numero de semanas que existen entre las fecha de inicio y la fecha final de la actividad." sqref="L2:L8 M6" xr:uid="{00000000-0002-0000-0A00-000003000000}">
      <formula1>-9223372036854770000</formula1>
      <formula2>9223372036854770000</formula2>
    </dataValidation>
  </dataValidation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30"/>
  <sheetViews>
    <sheetView showGridLines="0" workbookViewId="0">
      <selection activeCell="C20" sqref="C20"/>
    </sheetView>
  </sheetViews>
  <sheetFormatPr baseColWidth="10" defaultColWidth="11.5" defaultRowHeight="15" x14ac:dyDescent="0.2"/>
  <cols>
    <col min="1" max="1" width="45.1640625" bestFit="1" customWidth="1"/>
    <col min="2" max="2" width="16.5" bestFit="1" customWidth="1"/>
    <col min="3" max="3" width="43" bestFit="1" customWidth="1"/>
    <col min="4" max="4" width="17.6640625" customWidth="1"/>
    <col min="5" max="5" width="11.5" customWidth="1"/>
    <col min="6" max="6" width="26.1640625" bestFit="1" customWidth="1"/>
    <col min="7" max="7" width="45.1640625" bestFit="1" customWidth="1"/>
    <col min="8" max="8" width="44.5" bestFit="1" customWidth="1"/>
    <col min="9" max="9" width="15.33203125" bestFit="1" customWidth="1"/>
    <col min="10" max="10" width="44" bestFit="1" customWidth="1"/>
    <col min="11" max="11" width="41.5" bestFit="1" customWidth="1"/>
    <col min="12" max="12" width="12.5" bestFit="1" customWidth="1"/>
    <col min="13" max="67" width="255.6640625" bestFit="1" customWidth="1"/>
    <col min="68" max="68" width="12.5" bestFit="1" customWidth="1"/>
  </cols>
  <sheetData>
    <row r="1" spans="1:2" x14ac:dyDescent="0.2">
      <c r="A1" s="116" t="s">
        <v>14</v>
      </c>
      <c r="B1" s="117" t="s">
        <v>1339</v>
      </c>
    </row>
    <row r="3" spans="1:2" x14ac:dyDescent="0.2">
      <c r="A3" s="116" t="s">
        <v>650</v>
      </c>
      <c r="B3" s="117" t="s">
        <v>1340</v>
      </c>
    </row>
    <row r="4" spans="1:2" x14ac:dyDescent="0.2">
      <c r="A4" s="118" t="s">
        <v>1341</v>
      </c>
      <c r="B4" s="119">
        <v>10</v>
      </c>
    </row>
    <row r="5" spans="1:2" x14ac:dyDescent="0.2">
      <c r="A5" s="118" t="s">
        <v>1342</v>
      </c>
      <c r="B5" s="119">
        <v>1</v>
      </c>
    </row>
    <row r="6" spans="1:2" x14ac:dyDescent="0.2">
      <c r="A6" s="118" t="s">
        <v>1343</v>
      </c>
      <c r="B6" s="119">
        <v>7</v>
      </c>
    </row>
    <row r="7" spans="1:2" x14ac:dyDescent="0.2">
      <c r="A7" s="118" t="s">
        <v>1344</v>
      </c>
      <c r="B7" s="119">
        <v>7</v>
      </c>
    </row>
    <row r="8" spans="1:2" x14ac:dyDescent="0.2">
      <c r="A8" s="118" t="s">
        <v>1345</v>
      </c>
      <c r="B8" s="119">
        <v>17</v>
      </c>
    </row>
    <row r="9" spans="1:2" x14ac:dyDescent="0.2">
      <c r="A9" s="118" t="s">
        <v>1346</v>
      </c>
      <c r="B9" s="119">
        <v>1</v>
      </c>
    </row>
    <row r="10" spans="1:2" x14ac:dyDescent="0.2">
      <c r="A10" s="118" t="s">
        <v>1347</v>
      </c>
      <c r="B10" s="119">
        <v>41</v>
      </c>
    </row>
    <row r="11" spans="1:2" x14ac:dyDescent="0.2">
      <c r="A11" s="118" t="s">
        <v>1348</v>
      </c>
      <c r="B11" s="119">
        <v>7</v>
      </c>
    </row>
    <row r="12" spans="1:2" x14ac:dyDescent="0.2">
      <c r="A12" s="118" t="s">
        <v>1349</v>
      </c>
      <c r="B12" s="119">
        <v>1</v>
      </c>
    </row>
    <row r="13" spans="1:2" x14ac:dyDescent="0.2">
      <c r="A13" s="118" t="s">
        <v>1350</v>
      </c>
      <c r="B13" s="119">
        <v>1</v>
      </c>
    </row>
    <row r="14" spans="1:2" x14ac:dyDescent="0.2">
      <c r="A14" s="120" t="s">
        <v>661</v>
      </c>
      <c r="B14" s="121">
        <v>93</v>
      </c>
    </row>
    <row r="16" spans="1:2" ht="16" thickBot="1" x14ac:dyDescent="0.25"/>
    <row r="17" spans="1:5" ht="16" thickBot="1" x14ac:dyDescent="0.25">
      <c r="E17" s="122" t="s">
        <v>1351</v>
      </c>
    </row>
    <row r="18" spans="1:5" ht="16" thickBot="1" x14ac:dyDescent="0.25">
      <c r="A18" s="401" t="s">
        <v>1352</v>
      </c>
      <c r="B18" s="402"/>
      <c r="D18" s="123" t="s">
        <v>1353</v>
      </c>
      <c r="E18" s="124">
        <v>17</v>
      </c>
    </row>
    <row r="19" spans="1:5" ht="16" thickBot="1" x14ac:dyDescent="0.25">
      <c r="A19" s="125" t="s">
        <v>1354</v>
      </c>
      <c r="B19" s="126" t="s">
        <v>1355</v>
      </c>
      <c r="D19" s="4" t="s">
        <v>1356</v>
      </c>
      <c r="E19" s="5">
        <v>93</v>
      </c>
    </row>
    <row r="20" spans="1:5" x14ac:dyDescent="0.2">
      <c r="A20" s="2" t="s">
        <v>1341</v>
      </c>
      <c r="B20" s="3">
        <v>10</v>
      </c>
    </row>
    <row r="21" spans="1:5" x14ac:dyDescent="0.2">
      <c r="A21" s="118" t="s">
        <v>1342</v>
      </c>
      <c r="B21" s="119">
        <v>1</v>
      </c>
    </row>
    <row r="22" spans="1:5" x14ac:dyDescent="0.2">
      <c r="A22" s="118" t="s">
        <v>1343</v>
      </c>
      <c r="B22" s="119">
        <v>7</v>
      </c>
    </row>
    <row r="23" spans="1:5" x14ac:dyDescent="0.2">
      <c r="A23" s="118" t="s">
        <v>1344</v>
      </c>
      <c r="B23" s="119">
        <v>7</v>
      </c>
    </row>
    <row r="24" spans="1:5" x14ac:dyDescent="0.2">
      <c r="A24" s="118" t="s">
        <v>1345</v>
      </c>
      <c r="B24" s="119">
        <v>17</v>
      </c>
    </row>
    <row r="25" spans="1:5" x14ac:dyDescent="0.2">
      <c r="A25" s="118" t="s">
        <v>1346</v>
      </c>
      <c r="B25" s="119">
        <v>1</v>
      </c>
    </row>
    <row r="26" spans="1:5" x14ac:dyDescent="0.2">
      <c r="A26" s="118" t="s">
        <v>1347</v>
      </c>
      <c r="B26" s="119">
        <v>41</v>
      </c>
    </row>
    <row r="27" spans="1:5" x14ac:dyDescent="0.2">
      <c r="A27" s="118" t="s">
        <v>1348</v>
      </c>
      <c r="B27" s="119">
        <v>7</v>
      </c>
    </row>
    <row r="28" spans="1:5" x14ac:dyDescent="0.2">
      <c r="A28" s="118" t="s">
        <v>1349</v>
      </c>
      <c r="B28" s="119">
        <v>1</v>
      </c>
    </row>
    <row r="29" spans="1:5" x14ac:dyDescent="0.2">
      <c r="A29" s="118" t="s">
        <v>1350</v>
      </c>
      <c r="B29" s="119">
        <v>1</v>
      </c>
    </row>
    <row r="30" spans="1:5" x14ac:dyDescent="0.2">
      <c r="A30" s="127" t="s">
        <v>661</v>
      </c>
      <c r="B30" s="128">
        <v>93</v>
      </c>
    </row>
  </sheetData>
  <mergeCells count="1">
    <mergeCell ref="A18:B1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5:C13"/>
  <sheetViews>
    <sheetView showGridLines="0" workbookViewId="0">
      <selection activeCell="A33" sqref="A33"/>
    </sheetView>
  </sheetViews>
  <sheetFormatPr baseColWidth="10" defaultColWidth="11.5" defaultRowHeight="15" x14ac:dyDescent="0.2"/>
  <cols>
    <col min="1" max="1" width="45.1640625" bestFit="1" customWidth="1"/>
    <col min="2" max="2" width="10.6640625" customWidth="1"/>
    <col min="3" max="3" width="8.6640625" customWidth="1"/>
    <col min="4" max="4" width="8" customWidth="1"/>
    <col min="5" max="5" width="12.5" bestFit="1" customWidth="1"/>
    <col min="6" max="6" width="26.1640625" bestFit="1" customWidth="1"/>
    <col min="7" max="7" width="45.1640625" bestFit="1" customWidth="1"/>
    <col min="8" max="8" width="44.5" bestFit="1" customWidth="1"/>
    <col min="9" max="9" width="15.33203125" bestFit="1" customWidth="1"/>
    <col min="10" max="10" width="44" bestFit="1" customWidth="1"/>
    <col min="11" max="11" width="41.5" bestFit="1" customWidth="1"/>
    <col min="12" max="12" width="12.5" bestFit="1" customWidth="1"/>
    <col min="13" max="67" width="255.6640625" bestFit="1" customWidth="1"/>
    <col min="68" max="68" width="12.5" bestFit="1" customWidth="1"/>
  </cols>
  <sheetData>
    <row r="5" spans="1:3" ht="33" customHeight="1" x14ac:dyDescent="0.2">
      <c r="A5" s="403" t="s">
        <v>1357</v>
      </c>
      <c r="B5" s="404"/>
      <c r="C5" s="405"/>
    </row>
    <row r="6" spans="1:3" x14ac:dyDescent="0.2">
      <c r="A6" s="129" t="s">
        <v>1358</v>
      </c>
      <c r="B6" s="129" t="s">
        <v>1351</v>
      </c>
      <c r="C6" s="129" t="s">
        <v>1359</v>
      </c>
    </row>
    <row r="7" spans="1:3" x14ac:dyDescent="0.2">
      <c r="A7" s="130" t="s">
        <v>1360</v>
      </c>
      <c r="B7" s="121">
        <v>10</v>
      </c>
      <c r="C7" s="131">
        <f t="shared" ref="C7:C12" si="0">+B7/$B$13*100</f>
        <v>37.037037037037038</v>
      </c>
    </row>
    <row r="8" spans="1:3" x14ac:dyDescent="0.2">
      <c r="A8" s="130" t="s">
        <v>1342</v>
      </c>
      <c r="B8" s="121">
        <v>1</v>
      </c>
      <c r="C8" s="131">
        <f t="shared" si="0"/>
        <v>3.7037037037037033</v>
      </c>
    </row>
    <row r="9" spans="1:3" x14ac:dyDescent="0.2">
      <c r="A9" s="130" t="s">
        <v>1343</v>
      </c>
      <c r="B9" s="121">
        <v>7</v>
      </c>
      <c r="C9" s="131">
        <f t="shared" si="0"/>
        <v>25.925925925925924</v>
      </c>
    </row>
    <row r="10" spans="1:3" x14ac:dyDescent="0.2">
      <c r="A10" s="130" t="s">
        <v>1344</v>
      </c>
      <c r="B10" s="121">
        <v>7</v>
      </c>
      <c r="C10" s="131">
        <f t="shared" si="0"/>
        <v>25.925925925925924</v>
      </c>
    </row>
    <row r="11" spans="1:3" x14ac:dyDescent="0.2">
      <c r="A11" s="130" t="s">
        <v>1349</v>
      </c>
      <c r="B11" s="121">
        <v>1</v>
      </c>
      <c r="C11" s="131">
        <f t="shared" si="0"/>
        <v>3.7037037037037033</v>
      </c>
    </row>
    <row r="12" spans="1:3" x14ac:dyDescent="0.2">
      <c r="A12" s="130" t="s">
        <v>1350</v>
      </c>
      <c r="B12" s="121">
        <v>1</v>
      </c>
      <c r="C12" s="131">
        <f t="shared" si="0"/>
        <v>3.7037037037037033</v>
      </c>
    </row>
    <row r="13" spans="1:3" x14ac:dyDescent="0.2">
      <c r="A13" s="132" t="s">
        <v>1320</v>
      </c>
      <c r="B13" s="133">
        <f>SUM(B7:B12)</f>
        <v>27</v>
      </c>
      <c r="C13" s="134">
        <f>SUM(C7:C12)</f>
        <v>100</v>
      </c>
    </row>
  </sheetData>
  <mergeCells count="1">
    <mergeCell ref="A5:C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5:D136"/>
  <sheetViews>
    <sheetView workbookViewId="0">
      <selection activeCell="A13" sqref="A13"/>
    </sheetView>
  </sheetViews>
  <sheetFormatPr baseColWidth="10" defaultColWidth="11.5" defaultRowHeight="15" x14ac:dyDescent="0.2"/>
  <cols>
    <col min="1" max="1" width="25.5" customWidth="1"/>
    <col min="2" max="2" width="44.6640625" customWidth="1"/>
    <col min="3" max="3" width="11.5" customWidth="1"/>
    <col min="4" max="4" width="19" customWidth="1"/>
    <col min="5" max="5" width="27.83203125" customWidth="1"/>
    <col min="6" max="6" width="36" customWidth="1"/>
    <col min="7" max="7" width="12" customWidth="1"/>
  </cols>
  <sheetData>
    <row r="5" spans="1:4" x14ac:dyDescent="0.2">
      <c r="A5" s="135" t="s">
        <v>1361</v>
      </c>
      <c r="B5" s="135" t="s">
        <v>1362</v>
      </c>
    </row>
    <row r="6" spans="1:4" ht="31" x14ac:dyDescent="0.2">
      <c r="A6" s="80" t="s">
        <v>1363</v>
      </c>
      <c r="B6" s="79">
        <v>5</v>
      </c>
    </row>
    <row r="9" spans="1:4" x14ac:dyDescent="0.2">
      <c r="A9" s="135" t="s">
        <v>1361</v>
      </c>
      <c r="B9" s="135" t="s">
        <v>1362</v>
      </c>
    </row>
    <row r="10" spans="1:4" ht="46" x14ac:dyDescent="0.2">
      <c r="A10" s="80" t="s">
        <v>1364</v>
      </c>
      <c r="B10" s="79">
        <v>5</v>
      </c>
    </row>
    <row r="14" spans="1:4" ht="16" thickBot="1" x14ac:dyDescent="0.25"/>
    <row r="15" spans="1:4" ht="31" thickBot="1" x14ac:dyDescent="0.25">
      <c r="A15" s="136" t="s">
        <v>1365</v>
      </c>
      <c r="B15" s="136" t="s">
        <v>1366</v>
      </c>
      <c r="C15" s="136" t="s">
        <v>1367</v>
      </c>
      <c r="D15" s="137" t="s">
        <v>1368</v>
      </c>
    </row>
    <row r="16" spans="1:4" x14ac:dyDescent="0.2">
      <c r="A16" s="410" t="s">
        <v>684</v>
      </c>
      <c r="B16" s="33" t="s">
        <v>1369</v>
      </c>
      <c r="C16" s="41">
        <v>1</v>
      </c>
      <c r="D16" s="138" t="s">
        <v>1370</v>
      </c>
    </row>
    <row r="17" spans="1:4" ht="16" thickBot="1" x14ac:dyDescent="0.25">
      <c r="A17" s="411"/>
      <c r="B17" s="17" t="s">
        <v>1371</v>
      </c>
      <c r="C17" s="42">
        <v>2</v>
      </c>
      <c r="D17" s="376" t="s">
        <v>1372</v>
      </c>
    </row>
    <row r="18" spans="1:4" ht="16" thickBot="1" x14ac:dyDescent="0.25">
      <c r="A18" s="408" t="s">
        <v>713</v>
      </c>
      <c r="B18" s="139" t="s">
        <v>1373</v>
      </c>
      <c r="C18" s="140">
        <v>2</v>
      </c>
      <c r="D18" s="138" t="s">
        <v>1372</v>
      </c>
    </row>
    <row r="19" spans="1:4" ht="16" thickBot="1" x14ac:dyDescent="0.25">
      <c r="A19" s="408"/>
      <c r="B19" s="377" t="s">
        <v>1373</v>
      </c>
      <c r="C19" s="378">
        <v>2</v>
      </c>
      <c r="D19" s="379" t="s">
        <v>1372</v>
      </c>
    </row>
    <row r="20" spans="1:4" ht="16" thickBot="1" x14ac:dyDescent="0.25">
      <c r="A20" s="408"/>
      <c r="B20" s="33" t="s">
        <v>1374</v>
      </c>
      <c r="C20" s="41">
        <v>2</v>
      </c>
      <c r="D20" s="376" t="s">
        <v>1372</v>
      </c>
    </row>
    <row r="21" spans="1:4" ht="16" thickBot="1" x14ac:dyDescent="0.25">
      <c r="A21" s="408"/>
      <c r="B21" s="17" t="s">
        <v>1374</v>
      </c>
      <c r="C21" s="42">
        <v>2</v>
      </c>
      <c r="D21" s="61" t="s">
        <v>1372</v>
      </c>
    </row>
    <row r="22" spans="1:4" x14ac:dyDescent="0.2">
      <c r="A22" s="409" t="s">
        <v>1245</v>
      </c>
      <c r="B22" s="409"/>
      <c r="C22" s="19">
        <f>+C16+C17+C18+C19+C20+C21</f>
        <v>11</v>
      </c>
      <c r="D22" s="7"/>
    </row>
    <row r="23" spans="1:4" x14ac:dyDescent="0.2">
      <c r="A23" s="7"/>
      <c r="B23" s="7"/>
      <c r="C23" s="7"/>
      <c r="D23" s="7"/>
    </row>
    <row r="24" spans="1:4" x14ac:dyDescent="0.2">
      <c r="A24" s="380" t="s">
        <v>1365</v>
      </c>
      <c r="B24" s="380" t="s">
        <v>1366</v>
      </c>
      <c r="C24" s="380" t="s">
        <v>1367</v>
      </c>
      <c r="D24" s="7"/>
    </row>
    <row r="25" spans="1:4" ht="16" thickBot="1" x14ac:dyDescent="0.25">
      <c r="A25" s="141" t="s">
        <v>684</v>
      </c>
      <c r="B25" s="141" t="s">
        <v>684</v>
      </c>
      <c r="C25" s="141" t="s">
        <v>684</v>
      </c>
      <c r="D25" s="7"/>
    </row>
    <row r="26" spans="1:4" ht="16" thickBot="1" x14ac:dyDescent="0.25">
      <c r="A26" s="408" t="s">
        <v>713</v>
      </c>
      <c r="B26" s="139" t="s">
        <v>1373</v>
      </c>
      <c r="C26" s="142">
        <v>4</v>
      </c>
      <c r="D26" s="7"/>
    </row>
    <row r="27" spans="1:4" ht="16" thickBot="1" x14ac:dyDescent="0.25">
      <c r="A27" s="408"/>
      <c r="B27" s="17" t="s">
        <v>1374</v>
      </c>
      <c r="C27" s="18">
        <v>4</v>
      </c>
      <c r="D27" s="7"/>
    </row>
    <row r="28" spans="1:4" x14ac:dyDescent="0.2">
      <c r="A28" s="409" t="s">
        <v>1245</v>
      </c>
      <c r="B28" s="409"/>
      <c r="C28" s="19">
        <f>+C26+C27</f>
        <v>8</v>
      </c>
      <c r="D28" s="7"/>
    </row>
    <row r="29" spans="1:4" x14ac:dyDescent="0.2">
      <c r="A29" s="35"/>
      <c r="B29" s="35"/>
      <c r="C29" s="36"/>
      <c r="D29" s="7"/>
    </row>
    <row r="30" spans="1:4" x14ac:dyDescent="0.2">
      <c r="A30" s="143" t="s">
        <v>1365</v>
      </c>
      <c r="B30" s="143" t="s">
        <v>1367</v>
      </c>
      <c r="C30" s="7"/>
      <c r="D30" s="7"/>
    </row>
    <row r="31" spans="1:4" x14ac:dyDescent="0.2">
      <c r="A31" s="141" t="s">
        <v>684</v>
      </c>
      <c r="B31" s="144">
        <v>2</v>
      </c>
      <c r="C31" s="7"/>
      <c r="D31" s="7"/>
    </row>
    <row r="32" spans="1:4" x14ac:dyDescent="0.2">
      <c r="A32" s="141" t="s">
        <v>634</v>
      </c>
      <c r="B32" s="144">
        <v>1</v>
      </c>
      <c r="C32" s="7"/>
      <c r="D32" s="7"/>
    </row>
    <row r="33" spans="1:4" x14ac:dyDescent="0.2">
      <c r="A33" s="141" t="s">
        <v>672</v>
      </c>
      <c r="B33" s="144">
        <v>1</v>
      </c>
      <c r="C33" s="7"/>
      <c r="D33" s="7"/>
    </row>
    <row r="34" spans="1:4" ht="31" x14ac:dyDescent="0.2">
      <c r="A34" s="145" t="s">
        <v>1375</v>
      </c>
      <c r="B34" s="83">
        <v>1</v>
      </c>
      <c r="C34" s="7"/>
      <c r="D34" s="7"/>
    </row>
    <row r="35" spans="1:4" x14ac:dyDescent="0.2">
      <c r="A35" s="146" t="s">
        <v>1245</v>
      </c>
      <c r="B35" s="147">
        <f>+B31+B32+B33+B34</f>
        <v>5</v>
      </c>
      <c r="C35" s="7"/>
      <c r="D35" s="7"/>
    </row>
    <row r="36" spans="1:4" x14ac:dyDescent="0.2">
      <c r="A36" s="7"/>
      <c r="B36" s="7"/>
      <c r="C36" s="7"/>
      <c r="D36" s="7"/>
    </row>
    <row r="37" spans="1:4" x14ac:dyDescent="0.2">
      <c r="A37" s="143" t="s">
        <v>1365</v>
      </c>
      <c r="B37" s="143" t="s">
        <v>1367</v>
      </c>
      <c r="C37" s="7"/>
      <c r="D37" s="7"/>
    </row>
    <row r="38" spans="1:4" ht="16" x14ac:dyDescent="0.2">
      <c r="A38" s="145" t="s">
        <v>684</v>
      </c>
      <c r="B38" s="83">
        <v>3</v>
      </c>
      <c r="C38" s="7"/>
      <c r="D38" s="7"/>
    </row>
    <row r="39" spans="1:4" ht="19.5" customHeight="1" x14ac:dyDescent="0.2">
      <c r="A39" s="145" t="s">
        <v>713</v>
      </c>
      <c r="B39" s="83">
        <v>8</v>
      </c>
      <c r="C39" s="7"/>
      <c r="D39" s="7"/>
    </row>
    <row r="40" spans="1:4" x14ac:dyDescent="0.2">
      <c r="A40" s="146" t="s">
        <v>1245</v>
      </c>
      <c r="B40" s="147">
        <f>8+3</f>
        <v>11</v>
      </c>
      <c r="C40" s="7"/>
      <c r="D40" s="7"/>
    </row>
    <row r="41" spans="1:4" x14ac:dyDescent="0.2">
      <c r="A41" s="7"/>
      <c r="B41" s="7"/>
      <c r="C41" s="7"/>
      <c r="D41" s="7"/>
    </row>
    <row r="42" spans="1:4" x14ac:dyDescent="0.2">
      <c r="A42" s="7"/>
      <c r="B42" s="7"/>
      <c r="C42" s="7"/>
      <c r="D42" s="7"/>
    </row>
    <row r="44" spans="1:4" x14ac:dyDescent="0.2">
      <c r="A44" s="143" t="s">
        <v>1365</v>
      </c>
      <c r="B44" s="143" t="s">
        <v>1367</v>
      </c>
    </row>
    <row r="45" spans="1:4" x14ac:dyDescent="0.2">
      <c r="A45" s="141" t="s">
        <v>684</v>
      </c>
      <c r="B45" s="144">
        <v>2</v>
      </c>
    </row>
    <row r="46" spans="1:4" x14ac:dyDescent="0.2">
      <c r="A46" s="141" t="s">
        <v>107</v>
      </c>
      <c r="B46" s="144">
        <v>7</v>
      </c>
    </row>
    <row r="47" spans="1:4" x14ac:dyDescent="0.2">
      <c r="A47" s="141" t="s">
        <v>713</v>
      </c>
      <c r="B47" s="144">
        <v>9</v>
      </c>
    </row>
    <row r="48" spans="1:4" x14ac:dyDescent="0.2">
      <c r="A48" s="141" t="s">
        <v>348</v>
      </c>
      <c r="B48" s="144">
        <v>4</v>
      </c>
    </row>
    <row r="49" spans="1:4" x14ac:dyDescent="0.2">
      <c r="A49" s="141" t="s">
        <v>189</v>
      </c>
      <c r="B49" s="144">
        <v>1</v>
      </c>
    </row>
    <row r="50" spans="1:4" x14ac:dyDescent="0.2">
      <c r="A50" s="146" t="s">
        <v>1245</v>
      </c>
      <c r="B50" s="147">
        <f>+B45+B46+B47+B48+B49</f>
        <v>23</v>
      </c>
    </row>
    <row r="52" spans="1:4" ht="33" customHeight="1" thickBot="1" x14ac:dyDescent="0.25">
      <c r="A52" s="380" t="s">
        <v>1365</v>
      </c>
      <c r="B52" s="380" t="s">
        <v>1366</v>
      </c>
      <c r="C52" s="380" t="s">
        <v>1367</v>
      </c>
      <c r="D52" s="381" t="s">
        <v>1368</v>
      </c>
    </row>
    <row r="53" spans="1:4" ht="16" thickBot="1" x14ac:dyDescent="0.25">
      <c r="A53" s="148" t="s">
        <v>684</v>
      </c>
      <c r="B53" s="149" t="s">
        <v>1376</v>
      </c>
      <c r="C53" s="150">
        <v>1</v>
      </c>
      <c r="D53" s="151" t="s">
        <v>1377</v>
      </c>
    </row>
    <row r="54" spans="1:4" ht="40.5" customHeight="1" thickBot="1" x14ac:dyDescent="0.25">
      <c r="A54" s="408" t="s">
        <v>713</v>
      </c>
      <c r="B54" s="40" t="s">
        <v>1378</v>
      </c>
      <c r="C54" s="22">
        <v>1</v>
      </c>
      <c r="D54" s="151" t="s">
        <v>1377</v>
      </c>
    </row>
    <row r="55" spans="1:4" ht="30.75" customHeight="1" thickBot="1" x14ac:dyDescent="0.25">
      <c r="A55" s="408"/>
      <c r="B55" s="21" t="s">
        <v>1379</v>
      </c>
      <c r="C55" s="22">
        <v>1</v>
      </c>
      <c r="D55" s="151" t="s">
        <v>1377</v>
      </c>
    </row>
    <row r="56" spans="1:4" x14ac:dyDescent="0.2">
      <c r="A56" s="421" t="s">
        <v>1245</v>
      </c>
      <c r="B56" s="421"/>
      <c r="C56" s="152">
        <f>+C53+C54+C55</f>
        <v>3</v>
      </c>
      <c r="D56" s="153"/>
    </row>
    <row r="57" spans="1:4" x14ac:dyDescent="0.2">
      <c r="A57" s="382"/>
      <c r="B57" s="382"/>
      <c r="C57" s="383"/>
    </row>
    <row r="58" spans="1:4" x14ac:dyDescent="0.2">
      <c r="A58" s="39" t="s">
        <v>1365</v>
      </c>
      <c r="B58" s="39" t="s">
        <v>1366</v>
      </c>
      <c r="C58" s="39" t="s">
        <v>1367</v>
      </c>
    </row>
    <row r="59" spans="1:4" ht="16" thickBot="1" x14ac:dyDescent="0.25">
      <c r="A59" s="37" t="s">
        <v>684</v>
      </c>
      <c r="B59" s="38"/>
      <c r="C59" s="38"/>
    </row>
    <row r="60" spans="1:4" ht="31.5" customHeight="1" thickBot="1" x14ac:dyDescent="0.25">
      <c r="A60" s="408" t="s">
        <v>713</v>
      </c>
      <c r="B60" s="154" t="s">
        <v>1378</v>
      </c>
      <c r="C60" s="142">
        <v>1</v>
      </c>
    </row>
    <row r="61" spans="1:4" ht="32" thickBot="1" x14ac:dyDescent="0.25">
      <c r="A61" s="408"/>
      <c r="B61" s="21" t="s">
        <v>1379</v>
      </c>
      <c r="C61" s="22">
        <v>1</v>
      </c>
    </row>
    <row r="62" spans="1:4" x14ac:dyDescent="0.2">
      <c r="A62" s="409" t="s">
        <v>1245</v>
      </c>
      <c r="B62" s="409"/>
      <c r="C62" s="19">
        <f>+C60+C61</f>
        <v>2</v>
      </c>
    </row>
    <row r="64" spans="1:4" x14ac:dyDescent="0.2">
      <c r="A64" s="135" t="s">
        <v>1361</v>
      </c>
      <c r="B64" s="135" t="s">
        <v>1362</v>
      </c>
    </row>
    <row r="65" spans="1:3" ht="46" x14ac:dyDescent="0.2">
      <c r="A65" s="155" t="s">
        <v>1380</v>
      </c>
      <c r="B65" s="79">
        <v>33</v>
      </c>
    </row>
    <row r="68" spans="1:3" x14ac:dyDescent="0.2">
      <c r="A68" s="380" t="s">
        <v>1365</v>
      </c>
      <c r="B68" s="380" t="s">
        <v>1366</v>
      </c>
      <c r="C68" s="380" t="s">
        <v>1367</v>
      </c>
    </row>
    <row r="69" spans="1:3" x14ac:dyDescent="0.2">
      <c r="A69" t="s">
        <v>1381</v>
      </c>
    </row>
    <row r="71" spans="1:3" ht="34.5" customHeight="1" x14ac:dyDescent="0.2"/>
    <row r="72" spans="1:3" x14ac:dyDescent="0.2">
      <c r="A72" s="143" t="s">
        <v>1365</v>
      </c>
      <c r="B72" s="380" t="s">
        <v>1366</v>
      </c>
      <c r="C72" s="380" t="s">
        <v>1367</v>
      </c>
    </row>
    <row r="73" spans="1:3" x14ac:dyDescent="0.2">
      <c r="A73" s="410" t="s">
        <v>684</v>
      </c>
      <c r="B73" s="377" t="s">
        <v>1382</v>
      </c>
      <c r="C73" s="384">
        <v>1</v>
      </c>
    </row>
    <row r="74" spans="1:3" ht="16" thickBot="1" x14ac:dyDescent="0.25">
      <c r="A74" s="411"/>
      <c r="B74" s="23" t="s">
        <v>1383</v>
      </c>
      <c r="C74" s="20">
        <v>1</v>
      </c>
    </row>
    <row r="75" spans="1:3" ht="16" thickBot="1" x14ac:dyDescent="0.25">
      <c r="A75" s="24" t="s">
        <v>107</v>
      </c>
      <c r="B75" s="149" t="s">
        <v>1384</v>
      </c>
      <c r="C75" s="150">
        <v>7</v>
      </c>
    </row>
    <row r="76" spans="1:3" ht="16" x14ac:dyDescent="0.2">
      <c r="A76" s="412" t="s">
        <v>713</v>
      </c>
      <c r="B76" s="154" t="s">
        <v>1385</v>
      </c>
      <c r="C76" s="156">
        <v>8</v>
      </c>
    </row>
    <row r="77" spans="1:3" ht="16" thickBot="1" x14ac:dyDescent="0.25">
      <c r="A77" s="413"/>
      <c r="B77" s="25" t="s">
        <v>1386</v>
      </c>
      <c r="C77" s="26">
        <v>1</v>
      </c>
    </row>
    <row r="78" spans="1:3" x14ac:dyDescent="0.2">
      <c r="A78" s="418" t="s">
        <v>348</v>
      </c>
      <c r="B78" s="139" t="s">
        <v>1387</v>
      </c>
      <c r="C78" s="142">
        <v>1</v>
      </c>
    </row>
    <row r="79" spans="1:3" x14ac:dyDescent="0.2">
      <c r="A79" s="419"/>
      <c r="B79" s="377" t="s">
        <v>1388</v>
      </c>
      <c r="C79" s="384">
        <v>2</v>
      </c>
    </row>
    <row r="80" spans="1:3" x14ac:dyDescent="0.2">
      <c r="A80" s="419"/>
      <c r="B80" s="33" t="s">
        <v>1389</v>
      </c>
      <c r="C80" s="20">
        <v>1</v>
      </c>
    </row>
    <row r="81" spans="1:3" x14ac:dyDescent="0.2">
      <c r="A81" s="419"/>
      <c r="B81" s="385" t="s">
        <v>1390</v>
      </c>
      <c r="C81" s="386">
        <v>1</v>
      </c>
    </row>
    <row r="82" spans="1:3" ht="16" thickBot="1" x14ac:dyDescent="0.25">
      <c r="A82" s="420"/>
      <c r="B82" s="25" t="s">
        <v>1391</v>
      </c>
      <c r="C82" s="26">
        <v>3</v>
      </c>
    </row>
    <row r="83" spans="1:3" x14ac:dyDescent="0.2">
      <c r="A83" s="409" t="s">
        <v>1245</v>
      </c>
      <c r="B83" s="409"/>
      <c r="C83" s="19">
        <f>+C73+C74+C75+C76+C77+C78+C79+C80+C81+C82</f>
        <v>26</v>
      </c>
    </row>
    <row r="86" spans="1:3" x14ac:dyDescent="0.2">
      <c r="A86" s="143" t="s">
        <v>1365</v>
      </c>
      <c r="B86" s="143" t="s">
        <v>1367</v>
      </c>
    </row>
    <row r="87" spans="1:3" x14ac:dyDescent="0.2">
      <c r="A87" s="141" t="s">
        <v>684</v>
      </c>
      <c r="B87" s="144">
        <v>3</v>
      </c>
    </row>
    <row r="88" spans="1:3" ht="16" x14ac:dyDescent="0.2">
      <c r="A88" s="145" t="s">
        <v>713</v>
      </c>
      <c r="B88" s="83">
        <v>2</v>
      </c>
    </row>
    <row r="89" spans="1:3" x14ac:dyDescent="0.2">
      <c r="A89" s="146" t="s">
        <v>1245</v>
      </c>
      <c r="B89" s="147">
        <f>+B87+B88</f>
        <v>5</v>
      </c>
    </row>
    <row r="91" spans="1:3" x14ac:dyDescent="0.2">
      <c r="A91" s="143" t="s">
        <v>1365</v>
      </c>
      <c r="B91" s="143" t="s">
        <v>1367</v>
      </c>
    </row>
    <row r="92" spans="1:3" ht="16" x14ac:dyDescent="0.2">
      <c r="A92" s="145" t="s">
        <v>713</v>
      </c>
      <c r="B92" s="83">
        <v>2</v>
      </c>
    </row>
    <row r="93" spans="1:3" x14ac:dyDescent="0.2">
      <c r="A93" s="141" t="s">
        <v>684</v>
      </c>
      <c r="B93" s="83">
        <v>1</v>
      </c>
    </row>
    <row r="94" spans="1:3" x14ac:dyDescent="0.2">
      <c r="A94" s="146" t="s">
        <v>1245</v>
      </c>
      <c r="B94" s="147">
        <f>+B92</f>
        <v>2</v>
      </c>
    </row>
    <row r="98" spans="1:3" x14ac:dyDescent="0.2">
      <c r="A98" s="143" t="s">
        <v>1365</v>
      </c>
      <c r="B98" s="380" t="s">
        <v>1366</v>
      </c>
      <c r="C98" s="380" t="s">
        <v>1367</v>
      </c>
    </row>
    <row r="99" spans="1:3" x14ac:dyDescent="0.2">
      <c r="A99" s="415" t="s">
        <v>684</v>
      </c>
      <c r="B99" s="377" t="s">
        <v>1392</v>
      </c>
      <c r="C99" s="384">
        <v>5</v>
      </c>
    </row>
    <row r="100" spans="1:3" x14ac:dyDescent="0.2">
      <c r="A100" s="416"/>
      <c r="B100" s="377" t="s">
        <v>1382</v>
      </c>
      <c r="C100" s="384">
        <v>1</v>
      </c>
    </row>
    <row r="101" spans="1:3" ht="16" thickBot="1" x14ac:dyDescent="0.25">
      <c r="A101" s="417"/>
      <c r="B101" s="23" t="s">
        <v>1383</v>
      </c>
      <c r="C101" s="20">
        <v>1</v>
      </c>
    </row>
    <row r="102" spans="1:3" ht="16" thickBot="1" x14ac:dyDescent="0.25">
      <c r="A102" s="24" t="s">
        <v>107</v>
      </c>
      <c r="B102" s="149" t="s">
        <v>1384</v>
      </c>
      <c r="C102" s="150">
        <v>7</v>
      </c>
    </row>
    <row r="103" spans="1:3" ht="16" x14ac:dyDescent="0.2">
      <c r="A103" s="412" t="s">
        <v>713</v>
      </c>
      <c r="B103" s="154" t="s">
        <v>1385</v>
      </c>
      <c r="C103" s="156">
        <v>8</v>
      </c>
    </row>
    <row r="104" spans="1:3" ht="16" thickBot="1" x14ac:dyDescent="0.25">
      <c r="A104" s="413"/>
      <c r="B104" s="25" t="s">
        <v>1386</v>
      </c>
      <c r="C104" s="26">
        <v>1</v>
      </c>
    </row>
    <row r="105" spans="1:3" ht="16" thickBot="1" x14ac:dyDescent="0.25">
      <c r="A105" s="32" t="s">
        <v>672</v>
      </c>
      <c r="B105" s="23" t="s">
        <v>1393</v>
      </c>
      <c r="C105" s="20">
        <v>5</v>
      </c>
    </row>
    <row r="106" spans="1:3" x14ac:dyDescent="0.2">
      <c r="A106" s="412" t="s">
        <v>348</v>
      </c>
      <c r="B106" s="139" t="s">
        <v>1387</v>
      </c>
      <c r="C106" s="142">
        <v>1</v>
      </c>
    </row>
    <row r="107" spans="1:3" x14ac:dyDescent="0.2">
      <c r="A107" s="414"/>
      <c r="B107" s="377" t="s">
        <v>1388</v>
      </c>
      <c r="C107" s="384">
        <v>1</v>
      </c>
    </row>
    <row r="108" spans="1:3" x14ac:dyDescent="0.2">
      <c r="A108" s="414"/>
      <c r="B108" s="33" t="s">
        <v>1389</v>
      </c>
      <c r="C108" s="20">
        <v>1</v>
      </c>
    </row>
    <row r="109" spans="1:3" x14ac:dyDescent="0.2">
      <c r="A109" s="414"/>
      <c r="B109" s="385" t="s">
        <v>1390</v>
      </c>
      <c r="C109" s="386">
        <v>1</v>
      </c>
    </row>
    <row r="110" spans="1:3" ht="16" thickBot="1" x14ac:dyDescent="0.25">
      <c r="A110" s="27" t="s">
        <v>189</v>
      </c>
      <c r="B110" s="25" t="s">
        <v>1394</v>
      </c>
      <c r="C110" s="26">
        <v>1</v>
      </c>
    </row>
    <row r="111" spans="1:3" x14ac:dyDescent="0.2">
      <c r="A111" s="409" t="s">
        <v>1245</v>
      </c>
      <c r="B111" s="409"/>
      <c r="C111" s="19">
        <f>+C99+C100+C101+C102+C103+C104+C105+C106+C107+C108+C109+C110</f>
        <v>33</v>
      </c>
    </row>
    <row r="114" spans="1:3" x14ac:dyDescent="0.2">
      <c r="A114" s="143" t="s">
        <v>1365</v>
      </c>
      <c r="B114" s="143" t="s">
        <v>1367</v>
      </c>
    </row>
    <row r="115" spans="1:3" x14ac:dyDescent="0.2">
      <c r="A115" s="141" t="s">
        <v>684</v>
      </c>
      <c r="B115" s="144">
        <v>7</v>
      </c>
    </row>
    <row r="116" spans="1:3" x14ac:dyDescent="0.2">
      <c r="A116" s="141" t="s">
        <v>107</v>
      </c>
      <c r="B116" s="144">
        <v>7</v>
      </c>
    </row>
    <row r="117" spans="1:3" x14ac:dyDescent="0.2">
      <c r="A117" s="141" t="s">
        <v>672</v>
      </c>
      <c r="B117" s="144">
        <v>5</v>
      </c>
    </row>
    <row r="118" spans="1:3" x14ac:dyDescent="0.2">
      <c r="A118" s="141" t="s">
        <v>713</v>
      </c>
      <c r="B118" s="144">
        <v>9</v>
      </c>
    </row>
    <row r="119" spans="1:3" ht="39.75" customHeight="1" x14ac:dyDescent="0.2">
      <c r="A119" s="141" t="s">
        <v>348</v>
      </c>
      <c r="B119" s="144">
        <v>4</v>
      </c>
    </row>
    <row r="120" spans="1:3" ht="39" customHeight="1" x14ac:dyDescent="0.2">
      <c r="A120" s="141" t="s">
        <v>189</v>
      </c>
      <c r="B120" s="144">
        <v>1</v>
      </c>
    </row>
    <row r="121" spans="1:3" ht="47.25" customHeight="1" x14ac:dyDescent="0.2">
      <c r="A121" s="146" t="s">
        <v>1245</v>
      </c>
      <c r="B121" s="147">
        <f>+B115+B116+B117+B118+B119+B120</f>
        <v>33</v>
      </c>
    </row>
    <row r="122" spans="1:3" ht="35.25" customHeight="1" thickBot="1" x14ac:dyDescent="0.25"/>
    <row r="123" spans="1:3" ht="47.25" customHeight="1" thickBot="1" x14ac:dyDescent="0.25">
      <c r="A123" s="136" t="s">
        <v>1365</v>
      </c>
      <c r="B123" s="136" t="s">
        <v>1366</v>
      </c>
      <c r="C123" s="136" t="s">
        <v>1367</v>
      </c>
    </row>
    <row r="124" spans="1:3" ht="20.25" customHeight="1" thickBot="1" x14ac:dyDescent="0.25">
      <c r="A124" s="157" t="s">
        <v>1395</v>
      </c>
      <c r="B124" s="157" t="s">
        <v>1396</v>
      </c>
      <c r="C124" s="158">
        <v>1</v>
      </c>
    </row>
    <row r="125" spans="1:3" ht="31" thickBot="1" x14ac:dyDescent="0.25">
      <c r="A125" s="406" t="s">
        <v>1397</v>
      </c>
      <c r="B125" s="159" t="s">
        <v>1398</v>
      </c>
      <c r="C125" s="156">
        <v>1</v>
      </c>
    </row>
    <row r="126" spans="1:3" ht="46" thickBot="1" x14ac:dyDescent="0.25">
      <c r="A126" s="406"/>
      <c r="B126" s="34" t="s">
        <v>1399</v>
      </c>
      <c r="C126" s="22">
        <v>1</v>
      </c>
    </row>
    <row r="127" spans="1:3" ht="31" thickBot="1" x14ac:dyDescent="0.25">
      <c r="A127" s="157" t="s">
        <v>634</v>
      </c>
      <c r="B127" s="160" t="s">
        <v>1400</v>
      </c>
      <c r="C127" s="158">
        <v>1</v>
      </c>
    </row>
    <row r="128" spans="1:3" ht="31" thickBot="1" x14ac:dyDescent="0.25">
      <c r="A128" s="157" t="s">
        <v>672</v>
      </c>
      <c r="B128" s="160" t="s">
        <v>1401</v>
      </c>
      <c r="C128" s="158">
        <v>1</v>
      </c>
    </row>
    <row r="129" spans="1:3" ht="16" thickBot="1" x14ac:dyDescent="0.25">
      <c r="A129" s="407" t="s">
        <v>1245</v>
      </c>
      <c r="B129" s="407"/>
      <c r="C129" s="161">
        <f>+C124+C125+C126+C127+C128</f>
        <v>5</v>
      </c>
    </row>
    <row r="130" spans="1:3" ht="16" thickBot="1" x14ac:dyDescent="0.25"/>
    <row r="131" spans="1:3" ht="16" thickBot="1" x14ac:dyDescent="0.25">
      <c r="A131" s="136" t="s">
        <v>1365</v>
      </c>
      <c r="B131" s="136" t="s">
        <v>1366</v>
      </c>
      <c r="C131" s="136" t="s">
        <v>1367</v>
      </c>
    </row>
    <row r="132" spans="1:3" ht="31" thickBot="1" x14ac:dyDescent="0.25">
      <c r="A132" s="406" t="s">
        <v>1397</v>
      </c>
      <c r="B132" s="159" t="s">
        <v>1398</v>
      </c>
      <c r="C132" s="156">
        <v>1</v>
      </c>
    </row>
    <row r="133" spans="1:3" ht="46" thickBot="1" x14ac:dyDescent="0.25">
      <c r="A133" s="406"/>
      <c r="B133" s="34" t="s">
        <v>1399</v>
      </c>
      <c r="C133" s="22">
        <v>1</v>
      </c>
    </row>
    <row r="134" spans="1:3" ht="31" thickBot="1" x14ac:dyDescent="0.25">
      <c r="A134" s="157" t="s">
        <v>634</v>
      </c>
      <c r="B134" s="160" t="s">
        <v>1400</v>
      </c>
      <c r="C134" s="158">
        <v>1</v>
      </c>
    </row>
    <row r="135" spans="1:3" ht="31" thickBot="1" x14ac:dyDescent="0.25">
      <c r="A135" s="157" t="s">
        <v>672</v>
      </c>
      <c r="B135" s="160" t="s">
        <v>1401</v>
      </c>
      <c r="C135" s="158">
        <v>1</v>
      </c>
    </row>
    <row r="136" spans="1:3" ht="16" thickBot="1" x14ac:dyDescent="0.25">
      <c r="A136" s="407" t="s">
        <v>1245</v>
      </c>
      <c r="B136" s="407"/>
      <c r="C136" s="161">
        <f>+C132+C133+C134+C135</f>
        <v>4</v>
      </c>
    </row>
  </sheetData>
  <mergeCells count="21">
    <mergeCell ref="A16:A17"/>
    <mergeCell ref="A18:A21"/>
    <mergeCell ref="A22:B22"/>
    <mergeCell ref="A54:A55"/>
    <mergeCell ref="A56:B56"/>
    <mergeCell ref="A132:A133"/>
    <mergeCell ref="A136:B136"/>
    <mergeCell ref="A60:A61"/>
    <mergeCell ref="A62:B62"/>
    <mergeCell ref="A26:A27"/>
    <mergeCell ref="A28:B28"/>
    <mergeCell ref="A129:B129"/>
    <mergeCell ref="A125:A126"/>
    <mergeCell ref="A73:A74"/>
    <mergeCell ref="A103:A104"/>
    <mergeCell ref="A106:A109"/>
    <mergeCell ref="A111:B111"/>
    <mergeCell ref="A99:A101"/>
    <mergeCell ref="A76:A77"/>
    <mergeCell ref="A83:B83"/>
    <mergeCell ref="A78:A82"/>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12"/>
  <sheetViews>
    <sheetView workbookViewId="0">
      <selection activeCell="D22" sqref="D22"/>
    </sheetView>
  </sheetViews>
  <sheetFormatPr baseColWidth="10" defaultColWidth="11.5" defaultRowHeight="15" x14ac:dyDescent="0.2"/>
  <cols>
    <col min="1" max="1" width="21.5" customWidth="1"/>
    <col min="2" max="2" width="28.5" customWidth="1"/>
    <col min="3" max="3" width="30.83203125" customWidth="1"/>
    <col min="4" max="4" width="20.33203125" customWidth="1"/>
  </cols>
  <sheetData>
    <row r="1" spans="1:5" x14ac:dyDescent="0.2">
      <c r="A1" s="7" t="s">
        <v>1402</v>
      </c>
      <c r="B1" s="7"/>
      <c r="C1" s="7"/>
      <c r="D1" s="7"/>
    </row>
    <row r="2" spans="1:5" x14ac:dyDescent="0.2">
      <c r="A2" s="7" t="s">
        <v>1403</v>
      </c>
      <c r="B2" s="7"/>
      <c r="C2" s="7"/>
      <c r="D2" s="7"/>
    </row>
    <row r="3" spans="1:5" x14ac:dyDescent="0.2">
      <c r="A3" s="7"/>
      <c r="B3" s="7"/>
      <c r="C3" s="7"/>
      <c r="D3" s="7"/>
    </row>
    <row r="4" spans="1:5" x14ac:dyDescent="0.2">
      <c r="A4" s="135" t="s">
        <v>5</v>
      </c>
      <c r="B4" s="135" t="s">
        <v>1404</v>
      </c>
      <c r="C4" s="135" t="s">
        <v>1405</v>
      </c>
      <c r="D4" s="135" t="s">
        <v>1406</v>
      </c>
      <c r="E4" s="1"/>
    </row>
    <row r="5" spans="1:5" x14ac:dyDescent="0.2">
      <c r="A5" s="77" t="s">
        <v>1407</v>
      </c>
      <c r="B5" s="77" t="s">
        <v>1408</v>
      </c>
      <c r="C5" s="162" t="s">
        <v>1409</v>
      </c>
      <c r="D5" s="163">
        <v>29000000</v>
      </c>
    </row>
    <row r="6" spans="1:5" x14ac:dyDescent="0.2">
      <c r="A6" s="77" t="s">
        <v>1407</v>
      </c>
      <c r="B6" s="77" t="s">
        <v>1408</v>
      </c>
      <c r="C6" s="162" t="s">
        <v>1410</v>
      </c>
      <c r="D6" s="163">
        <v>18700000</v>
      </c>
    </row>
    <row r="7" spans="1:5" x14ac:dyDescent="0.2">
      <c r="A7" s="77" t="s">
        <v>1407</v>
      </c>
      <c r="B7" s="77" t="s">
        <v>1411</v>
      </c>
      <c r="C7" s="162" t="s">
        <v>1412</v>
      </c>
      <c r="D7" s="163">
        <v>4800000</v>
      </c>
    </row>
    <row r="8" spans="1:5" x14ac:dyDescent="0.2">
      <c r="A8" s="77" t="s">
        <v>1407</v>
      </c>
      <c r="B8" s="77" t="s">
        <v>1413</v>
      </c>
      <c r="C8" s="162" t="s">
        <v>1414</v>
      </c>
      <c r="D8" s="163">
        <v>10000000</v>
      </c>
    </row>
    <row r="9" spans="1:5" x14ac:dyDescent="0.2">
      <c r="A9" s="77" t="s">
        <v>1415</v>
      </c>
      <c r="B9" s="77" t="s">
        <v>1413</v>
      </c>
      <c r="C9" s="162" t="s">
        <v>1416</v>
      </c>
      <c r="D9" s="163">
        <v>10000000</v>
      </c>
    </row>
    <row r="10" spans="1:5" x14ac:dyDescent="0.2">
      <c r="A10" s="77" t="s">
        <v>1417</v>
      </c>
      <c r="B10" s="77" t="s">
        <v>1418</v>
      </c>
      <c r="C10" s="162" t="s">
        <v>1419</v>
      </c>
      <c r="D10" s="163">
        <v>30600000</v>
      </c>
    </row>
    <row r="11" spans="1:5" x14ac:dyDescent="0.2">
      <c r="A11" s="77" t="s">
        <v>1420</v>
      </c>
      <c r="B11" s="77" t="s">
        <v>1421</v>
      </c>
      <c r="C11" s="162" t="s">
        <v>1422</v>
      </c>
      <c r="D11" s="163">
        <v>2500000</v>
      </c>
    </row>
    <row r="12" spans="1:5" x14ac:dyDescent="0.2">
      <c r="A12" s="422" t="s">
        <v>1320</v>
      </c>
      <c r="B12" s="422"/>
      <c r="C12" s="422"/>
      <c r="D12" s="164">
        <f>+D5+D6+D7+D8+D9+D10+D11</f>
        <v>105600000</v>
      </c>
    </row>
  </sheetData>
  <mergeCells count="1">
    <mergeCell ref="A12:C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
  <sheetViews>
    <sheetView workbookViewId="0">
      <selection activeCell="A3" sqref="A3"/>
    </sheetView>
  </sheetViews>
  <sheetFormatPr baseColWidth="10" defaultColWidth="11.5" defaultRowHeight="15" x14ac:dyDescent="0.2"/>
  <cols>
    <col min="1" max="1" width="72" customWidth="1"/>
  </cols>
  <sheetData>
    <row r="1" spans="1:2" x14ac:dyDescent="0.2">
      <c r="A1" t="s">
        <v>648</v>
      </c>
      <c r="B1" t="s">
        <v>649</v>
      </c>
    </row>
    <row r="2" spans="1:2" x14ac:dyDescent="0.2">
      <c r="A2" t="s">
        <v>648</v>
      </c>
      <c r="B2">
        <v>1</v>
      </c>
    </row>
    <row r="3" spans="1:2" x14ac:dyDescent="0.2">
      <c r="A3" t="s">
        <v>648</v>
      </c>
      <c r="B3">
        <v>1</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B14"/>
  <sheetViews>
    <sheetView workbookViewId="0">
      <selection activeCell="A3" sqref="A3"/>
    </sheetView>
  </sheetViews>
  <sheetFormatPr baseColWidth="10" defaultColWidth="11.5" defaultRowHeight="15" x14ac:dyDescent="0.2"/>
  <cols>
    <col min="1" max="1" width="90.6640625" bestFit="1" customWidth="1"/>
    <col min="2" max="2" width="10" customWidth="1"/>
  </cols>
  <sheetData>
    <row r="3" spans="1:2" x14ac:dyDescent="0.2">
      <c r="A3" s="66" t="s">
        <v>650</v>
      </c>
      <c r="B3" t="s">
        <v>651</v>
      </c>
    </row>
    <row r="4" spans="1:2" x14ac:dyDescent="0.2">
      <c r="A4" s="67" t="s">
        <v>652</v>
      </c>
      <c r="B4">
        <v>2</v>
      </c>
    </row>
    <row r="5" spans="1:2" x14ac:dyDescent="0.2">
      <c r="A5" s="67" t="s">
        <v>653</v>
      </c>
      <c r="B5">
        <v>4</v>
      </c>
    </row>
    <row r="6" spans="1:2" x14ac:dyDescent="0.2">
      <c r="A6" s="67" t="s">
        <v>654</v>
      </c>
      <c r="B6">
        <v>1</v>
      </c>
    </row>
    <row r="7" spans="1:2" x14ac:dyDescent="0.2">
      <c r="A7" s="67" t="s">
        <v>655</v>
      </c>
      <c r="B7">
        <v>1</v>
      </c>
    </row>
    <row r="8" spans="1:2" x14ac:dyDescent="0.2">
      <c r="A8" s="67" t="s">
        <v>656</v>
      </c>
      <c r="B8">
        <v>7</v>
      </c>
    </row>
    <row r="9" spans="1:2" x14ac:dyDescent="0.2">
      <c r="A9" s="67" t="s">
        <v>657</v>
      </c>
      <c r="B9">
        <v>4</v>
      </c>
    </row>
    <row r="10" spans="1:2" x14ac:dyDescent="0.2">
      <c r="A10" s="67" t="s">
        <v>648</v>
      </c>
      <c r="B10">
        <v>2</v>
      </c>
    </row>
    <row r="11" spans="1:2" x14ac:dyDescent="0.2">
      <c r="A11" s="67" t="s">
        <v>658</v>
      </c>
      <c r="B11">
        <v>1</v>
      </c>
    </row>
    <row r="12" spans="1:2" x14ac:dyDescent="0.2">
      <c r="A12" s="67" t="s">
        <v>659</v>
      </c>
      <c r="B12">
        <v>7</v>
      </c>
    </row>
    <row r="13" spans="1:2" x14ac:dyDescent="0.2">
      <c r="A13" s="67" t="s">
        <v>660</v>
      </c>
      <c r="B13">
        <v>4</v>
      </c>
    </row>
    <row r="14" spans="1:2" x14ac:dyDescent="0.2">
      <c r="A14" s="67" t="s">
        <v>661</v>
      </c>
      <c r="B14">
        <v>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B203"/>
  <sheetViews>
    <sheetView tabSelected="1" topLeftCell="A10" zoomScale="90" zoomScaleNormal="90" zoomScaleSheetLayoutView="55" workbookViewId="0">
      <pane xSplit="1" ySplit="2" topLeftCell="D23" activePane="bottomRight" state="frozen"/>
      <selection pane="topRight" activeCell="D10" sqref="D10"/>
      <selection pane="bottomLeft" activeCell="A12" sqref="A12"/>
      <selection pane="bottomRight" activeCell="S12" sqref="S12"/>
    </sheetView>
  </sheetViews>
  <sheetFormatPr baseColWidth="10" defaultColWidth="9.1640625" defaultRowHeight="14" x14ac:dyDescent="0.15"/>
  <cols>
    <col min="1" max="1" width="94.5" style="7" customWidth="1"/>
    <col min="2" max="2" width="53.5" style="46" hidden="1" customWidth="1"/>
    <col min="3" max="3" width="59.1640625" style="7" hidden="1" customWidth="1"/>
    <col min="4" max="4" width="61.6640625" style="7" bestFit="1" customWidth="1"/>
    <col min="5" max="5" width="23.1640625" style="44" bestFit="1" customWidth="1"/>
    <col min="6" max="6" width="22.5" style="44" bestFit="1" customWidth="1"/>
    <col min="7" max="7" width="19.33203125" style="44" bestFit="1" customWidth="1"/>
    <col min="8" max="8" width="22.1640625" style="44" bestFit="1" customWidth="1"/>
    <col min="9" max="9" width="21.6640625" style="44" bestFit="1" customWidth="1"/>
    <col min="10" max="10" width="21.6640625" style="7" hidden="1" customWidth="1"/>
    <col min="11" max="11" width="21.6640625" style="7" customWidth="1"/>
    <col min="12" max="12" width="45" style="71" hidden="1" customWidth="1"/>
    <col min="13" max="13" width="78.33203125" style="72" hidden="1" customWidth="1"/>
    <col min="14" max="14" width="28.33203125" style="70" hidden="1" customWidth="1"/>
    <col min="15" max="155" width="8" style="7" customWidth="1"/>
    <col min="156" max="156" width="17.83203125" style="7" bestFit="1" customWidth="1"/>
    <col min="157" max="157" width="18.33203125" style="7" bestFit="1" customWidth="1"/>
    <col min="158" max="158" width="29.1640625" style="7" bestFit="1" customWidth="1"/>
    <col min="159" max="159" width="9.1640625" style="7"/>
    <col min="160" max="160" width="13.5" style="7" bestFit="1" customWidth="1"/>
    <col min="161" max="16384" width="9.1640625" style="7"/>
  </cols>
  <sheetData>
    <row r="1" spans="1:158" ht="15.75" hidden="1" customHeight="1" thickBot="1" x14ac:dyDescent="0.2">
      <c r="B1" s="165" t="s">
        <v>0</v>
      </c>
      <c r="C1" s="166">
        <v>53</v>
      </c>
      <c r="D1" s="166" t="s">
        <v>1</v>
      </c>
      <c r="M1" s="70"/>
    </row>
    <row r="2" spans="1:158" ht="15.75" hidden="1" customHeight="1" thickBot="1" x14ac:dyDescent="0.2">
      <c r="B2" s="165" t="s">
        <v>2</v>
      </c>
      <c r="C2" s="166">
        <v>400</v>
      </c>
      <c r="D2" s="166" t="s">
        <v>3</v>
      </c>
      <c r="M2" s="70"/>
    </row>
    <row r="3" spans="1:158" ht="15.75" hidden="1" customHeight="1" thickBot="1" x14ac:dyDescent="0.2">
      <c r="B3" s="165" t="s">
        <v>4</v>
      </c>
      <c r="C3" s="166">
        <v>1</v>
      </c>
      <c r="M3" s="70"/>
    </row>
    <row r="4" spans="1:158" ht="15.75" hidden="1" customHeight="1" thickBot="1" x14ac:dyDescent="0.2">
      <c r="B4" s="165" t="s">
        <v>5</v>
      </c>
      <c r="C4" s="166">
        <v>12711</v>
      </c>
      <c r="M4" s="70"/>
    </row>
    <row r="5" spans="1:158" ht="15.75" hidden="1" customHeight="1" thickBot="1" x14ac:dyDescent="0.2">
      <c r="B5" s="165" t="s">
        <v>6</v>
      </c>
      <c r="C5" s="168">
        <v>44561</v>
      </c>
      <c r="M5" s="70"/>
    </row>
    <row r="6" spans="1:158" ht="15.75" hidden="1" customHeight="1" thickBot="1" x14ac:dyDescent="0.2">
      <c r="B6" s="165" t="s">
        <v>7</v>
      </c>
      <c r="C6" s="166">
        <v>0</v>
      </c>
      <c r="M6" s="70"/>
    </row>
    <row r="7" spans="1:158" ht="15" hidden="1" customHeight="1" thickBot="1" x14ac:dyDescent="0.2">
      <c r="M7" s="70"/>
    </row>
    <row r="8" spans="1:158" ht="15.75" hidden="1" customHeight="1" thickBot="1" x14ac:dyDescent="0.2">
      <c r="A8" s="390"/>
      <c r="B8" s="390"/>
      <c r="C8" s="390"/>
      <c r="D8" s="390"/>
      <c r="E8" s="390"/>
      <c r="F8" s="390"/>
      <c r="G8" s="390"/>
      <c r="H8" s="390"/>
      <c r="I8" s="390"/>
      <c r="J8" s="390"/>
      <c r="K8" s="390"/>
      <c r="M8" s="70"/>
    </row>
    <row r="9" spans="1:158" ht="15.75" hidden="1" customHeight="1" thickBot="1" x14ac:dyDescent="0.2">
      <c r="A9" s="291">
        <v>12</v>
      </c>
      <c r="B9" s="292">
        <v>16</v>
      </c>
      <c r="C9" s="291">
        <v>20</v>
      </c>
      <c r="D9" s="291">
        <v>24</v>
      </c>
      <c r="E9" s="291">
        <v>28</v>
      </c>
      <c r="F9" s="291">
        <v>31</v>
      </c>
      <c r="G9" s="291">
        <v>32</v>
      </c>
      <c r="H9" s="291">
        <v>33</v>
      </c>
      <c r="I9" s="291">
        <v>34</v>
      </c>
      <c r="J9" s="291">
        <v>35</v>
      </c>
      <c r="K9" s="291">
        <v>35</v>
      </c>
      <c r="M9" s="70"/>
      <c r="EZ9" s="291">
        <v>50</v>
      </c>
      <c r="FA9" s="291">
        <v>51</v>
      </c>
      <c r="FB9" s="291">
        <v>52</v>
      </c>
    </row>
    <row r="10" spans="1:158" ht="48.75" customHeight="1" thickBot="1" x14ac:dyDescent="0.2">
      <c r="A10" s="293"/>
      <c r="B10" s="294"/>
      <c r="C10" s="293"/>
      <c r="D10" s="293"/>
      <c r="E10" s="293"/>
      <c r="F10" s="293"/>
      <c r="G10" s="293"/>
      <c r="H10" s="293"/>
      <c r="I10" s="293"/>
      <c r="J10" s="293"/>
      <c r="K10" s="293"/>
      <c r="L10" s="393" t="s">
        <v>662</v>
      </c>
      <c r="M10" s="394"/>
      <c r="N10" s="393"/>
      <c r="EZ10" s="59"/>
      <c r="FA10" s="59"/>
      <c r="FB10" s="59"/>
    </row>
    <row r="11" spans="1:158" s="28" customFormat="1" ht="86.5" customHeight="1" thickBot="1" x14ac:dyDescent="0.25">
      <c r="A11" s="172" t="s">
        <v>11</v>
      </c>
      <c r="B11" s="172" t="s">
        <v>12</v>
      </c>
      <c r="C11" s="172" t="s">
        <v>13</v>
      </c>
      <c r="D11" s="172" t="s">
        <v>14</v>
      </c>
      <c r="E11" s="172" t="s">
        <v>15</v>
      </c>
      <c r="F11" s="172" t="s">
        <v>16</v>
      </c>
      <c r="G11" s="172" t="s">
        <v>17</v>
      </c>
      <c r="H11" s="172" t="s">
        <v>18</v>
      </c>
      <c r="I11" s="172" t="s">
        <v>19</v>
      </c>
      <c r="J11" s="172" t="s">
        <v>20</v>
      </c>
      <c r="K11" s="172" t="s">
        <v>663</v>
      </c>
      <c r="L11" s="295" t="s">
        <v>664</v>
      </c>
      <c r="M11" s="295" t="s">
        <v>33</v>
      </c>
      <c r="N11" s="295" t="s">
        <v>665</v>
      </c>
      <c r="EZ11" s="296" t="s">
        <v>34</v>
      </c>
      <c r="FA11" s="296" t="s">
        <v>35</v>
      </c>
      <c r="FB11" s="297" t="s">
        <v>36</v>
      </c>
    </row>
    <row r="12" spans="1:158" ht="194.25" customHeight="1" x14ac:dyDescent="0.15">
      <c r="A12" s="298" t="s">
        <v>353</v>
      </c>
      <c r="B12" s="194" t="s">
        <v>354</v>
      </c>
      <c r="C12" s="193" t="s">
        <v>376</v>
      </c>
      <c r="D12" s="193" t="s">
        <v>377</v>
      </c>
      <c r="E12" s="195" t="s">
        <v>378</v>
      </c>
      <c r="F12" s="233">
        <v>1</v>
      </c>
      <c r="G12" s="232">
        <v>44666</v>
      </c>
      <c r="H12" s="232">
        <v>44926</v>
      </c>
      <c r="I12" s="192">
        <v>42</v>
      </c>
      <c r="J12" s="299" t="s">
        <v>648</v>
      </c>
      <c r="K12" s="299" t="s">
        <v>666</v>
      </c>
      <c r="L12" s="233">
        <v>1</v>
      </c>
      <c r="M12" s="194" t="s">
        <v>667</v>
      </c>
      <c r="N12" s="211" t="s">
        <v>69</v>
      </c>
    </row>
    <row r="13" spans="1:158" ht="232.5" customHeight="1" x14ac:dyDescent="0.15">
      <c r="A13" s="298" t="s">
        <v>353</v>
      </c>
      <c r="B13" s="194" t="s">
        <v>354</v>
      </c>
      <c r="C13" s="193" t="s">
        <v>376</v>
      </c>
      <c r="D13" s="193" t="s">
        <v>389</v>
      </c>
      <c r="E13" s="195" t="s">
        <v>390</v>
      </c>
      <c r="F13" s="233">
        <v>1</v>
      </c>
      <c r="G13" s="232">
        <v>44666</v>
      </c>
      <c r="H13" s="232">
        <v>44926</v>
      </c>
      <c r="I13" s="192">
        <v>42</v>
      </c>
      <c r="J13" s="299" t="s">
        <v>648</v>
      </c>
      <c r="K13" s="299" t="s">
        <v>666</v>
      </c>
      <c r="L13" s="233">
        <v>1</v>
      </c>
      <c r="M13" s="188" t="s">
        <v>668</v>
      </c>
      <c r="N13" s="211" t="s">
        <v>69</v>
      </c>
    </row>
    <row r="14" spans="1:158" ht="204" customHeight="1" x14ac:dyDescent="0.15">
      <c r="A14" s="300" t="s">
        <v>402</v>
      </c>
      <c r="B14" s="249" t="s">
        <v>403</v>
      </c>
      <c r="C14" s="249" t="s">
        <v>404</v>
      </c>
      <c r="D14" s="249" t="s">
        <v>416</v>
      </c>
      <c r="E14" s="260" t="s">
        <v>417</v>
      </c>
      <c r="F14" s="252">
        <v>4</v>
      </c>
      <c r="G14" s="251">
        <v>44835</v>
      </c>
      <c r="H14" s="251">
        <v>45200</v>
      </c>
      <c r="I14" s="252">
        <v>52</v>
      </c>
      <c r="J14" s="249" t="s">
        <v>358</v>
      </c>
      <c r="K14" s="299" t="s">
        <v>666</v>
      </c>
      <c r="L14" s="184">
        <v>4</v>
      </c>
      <c r="M14" s="188" t="s">
        <v>669</v>
      </c>
      <c r="N14" s="215" t="s">
        <v>102</v>
      </c>
    </row>
    <row r="15" spans="1:158" ht="292.5" customHeight="1" x14ac:dyDescent="0.15">
      <c r="A15" s="301" t="s">
        <v>440</v>
      </c>
      <c r="B15" s="249" t="s">
        <v>441</v>
      </c>
      <c r="C15" s="249" t="s">
        <v>442</v>
      </c>
      <c r="D15" s="249" t="s">
        <v>443</v>
      </c>
      <c r="E15" s="260" t="s">
        <v>444</v>
      </c>
      <c r="F15" s="302">
        <v>13</v>
      </c>
      <c r="G15" s="251">
        <v>44897</v>
      </c>
      <c r="H15" s="251">
        <v>45381</v>
      </c>
      <c r="I15" s="260" t="s">
        <v>445</v>
      </c>
      <c r="J15" s="249" t="s">
        <v>653</v>
      </c>
      <c r="K15" s="249" t="s">
        <v>670</v>
      </c>
      <c r="L15" s="184">
        <v>0</v>
      </c>
      <c r="M15" s="285" t="s">
        <v>671</v>
      </c>
      <c r="N15" s="211" t="s">
        <v>69</v>
      </c>
    </row>
    <row r="16" spans="1:158" ht="285" customHeight="1" x14ac:dyDescent="0.15">
      <c r="A16" s="301" t="s">
        <v>440</v>
      </c>
      <c r="B16" s="249" t="s">
        <v>441</v>
      </c>
      <c r="C16" s="249" t="s">
        <v>449</v>
      </c>
      <c r="D16" s="249" t="s">
        <v>450</v>
      </c>
      <c r="E16" s="260" t="s">
        <v>451</v>
      </c>
      <c r="F16" s="302">
        <v>13</v>
      </c>
      <c r="G16" s="251">
        <v>44897</v>
      </c>
      <c r="H16" s="251">
        <v>45381</v>
      </c>
      <c r="I16" s="260" t="s">
        <v>445</v>
      </c>
      <c r="J16" s="249" t="s">
        <v>654</v>
      </c>
      <c r="K16" s="260" t="s">
        <v>672</v>
      </c>
      <c r="L16" s="184">
        <v>0</v>
      </c>
      <c r="M16" s="285" t="s">
        <v>673</v>
      </c>
      <c r="N16" s="211" t="s">
        <v>69</v>
      </c>
    </row>
    <row r="17" spans="1:14" ht="234" customHeight="1" x14ac:dyDescent="0.15">
      <c r="A17" s="301" t="s">
        <v>440</v>
      </c>
      <c r="B17" s="249" t="s">
        <v>441</v>
      </c>
      <c r="C17" s="249" t="s">
        <v>457</v>
      </c>
      <c r="D17" s="193" t="s">
        <v>674</v>
      </c>
      <c r="E17" s="195" t="s">
        <v>675</v>
      </c>
      <c r="F17" s="208">
        <v>1</v>
      </c>
      <c r="G17" s="251">
        <v>44897</v>
      </c>
      <c r="H17" s="251">
        <v>45382</v>
      </c>
      <c r="I17" s="252">
        <v>69</v>
      </c>
      <c r="J17" s="249" t="s">
        <v>437</v>
      </c>
      <c r="K17" s="249" t="s">
        <v>670</v>
      </c>
      <c r="L17" s="205">
        <v>1</v>
      </c>
      <c r="M17" s="188" t="s">
        <v>676</v>
      </c>
      <c r="N17" s="215" t="s">
        <v>102</v>
      </c>
    </row>
    <row r="18" spans="1:14" ht="220.5" customHeight="1" x14ac:dyDescent="0.15">
      <c r="A18" s="301" t="s">
        <v>440</v>
      </c>
      <c r="B18" s="249" t="s">
        <v>441</v>
      </c>
      <c r="C18" s="249" t="s">
        <v>449</v>
      </c>
      <c r="D18" s="249" t="s">
        <v>462</v>
      </c>
      <c r="E18" s="260" t="s">
        <v>463</v>
      </c>
      <c r="F18" s="303">
        <v>1</v>
      </c>
      <c r="G18" s="265">
        <v>44927</v>
      </c>
      <c r="H18" s="265">
        <v>45290</v>
      </c>
      <c r="I18" s="260" t="s">
        <v>464</v>
      </c>
      <c r="J18" s="249" t="s">
        <v>677</v>
      </c>
      <c r="K18" s="249" t="s">
        <v>678</v>
      </c>
      <c r="L18" s="205">
        <v>1</v>
      </c>
      <c r="M18" s="285" t="s">
        <v>679</v>
      </c>
      <c r="N18" s="215" t="s">
        <v>102</v>
      </c>
    </row>
    <row r="19" spans="1:14" ht="243" customHeight="1" x14ac:dyDescent="0.15">
      <c r="A19" s="301" t="s">
        <v>468</v>
      </c>
      <c r="B19" s="249" t="s">
        <v>441</v>
      </c>
      <c r="C19" s="249" t="s">
        <v>469</v>
      </c>
      <c r="D19" s="249" t="s">
        <v>470</v>
      </c>
      <c r="E19" s="260" t="s">
        <v>471</v>
      </c>
      <c r="F19" s="302">
        <v>5</v>
      </c>
      <c r="G19" s="251">
        <v>44897</v>
      </c>
      <c r="H19" s="251">
        <v>45381</v>
      </c>
      <c r="I19" s="252">
        <v>64</v>
      </c>
      <c r="J19" s="249" t="s">
        <v>659</v>
      </c>
      <c r="K19" s="260" t="s">
        <v>672</v>
      </c>
      <c r="L19" s="184">
        <v>5</v>
      </c>
      <c r="M19" s="239" t="s">
        <v>680</v>
      </c>
      <c r="N19" s="215" t="s">
        <v>102</v>
      </c>
    </row>
    <row r="20" spans="1:14" ht="222" customHeight="1" x14ac:dyDescent="0.15">
      <c r="A20" s="301" t="s">
        <v>509</v>
      </c>
      <c r="B20" s="249" t="s">
        <v>510</v>
      </c>
      <c r="C20" s="286" t="s">
        <v>511</v>
      </c>
      <c r="D20" s="286" t="s">
        <v>512</v>
      </c>
      <c r="E20" s="260" t="s">
        <v>513</v>
      </c>
      <c r="F20" s="252">
        <v>12</v>
      </c>
      <c r="G20" s="251">
        <v>44927</v>
      </c>
      <c r="H20" s="251">
        <v>45291</v>
      </c>
      <c r="I20" s="260" t="s">
        <v>514</v>
      </c>
      <c r="J20" s="249" t="s">
        <v>657</v>
      </c>
      <c r="K20" s="249" t="s">
        <v>681</v>
      </c>
      <c r="L20" s="184">
        <v>6</v>
      </c>
      <c r="M20" s="239" t="s">
        <v>682</v>
      </c>
      <c r="N20" s="211" t="s">
        <v>69</v>
      </c>
    </row>
    <row r="21" spans="1:14" ht="265.5" customHeight="1" x14ac:dyDescent="0.15">
      <c r="A21" s="301" t="s">
        <v>509</v>
      </c>
      <c r="B21" s="249" t="s">
        <v>510</v>
      </c>
      <c r="C21" s="249" t="s">
        <v>518</v>
      </c>
      <c r="D21" s="249" t="s">
        <v>462</v>
      </c>
      <c r="E21" s="260" t="s">
        <v>463</v>
      </c>
      <c r="F21" s="303">
        <v>1</v>
      </c>
      <c r="G21" s="251">
        <v>44927</v>
      </c>
      <c r="H21" s="265">
        <v>45290</v>
      </c>
      <c r="I21" s="252">
        <v>24</v>
      </c>
      <c r="J21" s="249" t="s">
        <v>677</v>
      </c>
      <c r="K21" s="249" t="s">
        <v>678</v>
      </c>
      <c r="L21" s="205">
        <v>1</v>
      </c>
      <c r="M21" s="285" t="s">
        <v>683</v>
      </c>
      <c r="N21" s="215" t="s">
        <v>102</v>
      </c>
    </row>
    <row r="22" spans="1:14" ht="327" customHeight="1" x14ac:dyDescent="0.15">
      <c r="A22" s="304" t="s">
        <v>529</v>
      </c>
      <c r="B22" s="249" t="s">
        <v>530</v>
      </c>
      <c r="C22" s="249" t="s">
        <v>531</v>
      </c>
      <c r="D22" s="249" t="s">
        <v>532</v>
      </c>
      <c r="E22" s="260" t="s">
        <v>533</v>
      </c>
      <c r="F22" s="250">
        <v>1</v>
      </c>
      <c r="G22" s="251">
        <v>44897</v>
      </c>
      <c r="H22" s="251">
        <v>45381</v>
      </c>
      <c r="I22" s="252">
        <v>64</v>
      </c>
      <c r="J22" s="249" t="s">
        <v>652</v>
      </c>
      <c r="K22" s="249" t="s">
        <v>684</v>
      </c>
      <c r="L22" s="205">
        <v>0.8</v>
      </c>
      <c r="M22" s="239" t="s">
        <v>685</v>
      </c>
      <c r="N22" s="211" t="s">
        <v>69</v>
      </c>
    </row>
    <row r="23" spans="1:14" ht="336" customHeight="1" x14ac:dyDescent="0.15">
      <c r="A23" s="304" t="s">
        <v>529</v>
      </c>
      <c r="B23" s="249" t="s">
        <v>530</v>
      </c>
      <c r="C23" s="249" t="s">
        <v>531</v>
      </c>
      <c r="D23" s="249" t="s">
        <v>539</v>
      </c>
      <c r="E23" s="260" t="s">
        <v>540</v>
      </c>
      <c r="F23" s="250">
        <v>1</v>
      </c>
      <c r="G23" s="251">
        <v>44927</v>
      </c>
      <c r="H23" s="251">
        <v>45291</v>
      </c>
      <c r="I23" s="252">
        <v>48</v>
      </c>
      <c r="J23" s="249" t="s">
        <v>655</v>
      </c>
      <c r="K23" s="249" t="s">
        <v>681</v>
      </c>
      <c r="L23" s="205">
        <v>0.5</v>
      </c>
      <c r="M23" s="239" t="s">
        <v>686</v>
      </c>
      <c r="N23" s="211" t="s">
        <v>69</v>
      </c>
    </row>
    <row r="24" spans="1:14" ht="197.25" customHeight="1" x14ac:dyDescent="0.15">
      <c r="A24" s="304" t="s">
        <v>529</v>
      </c>
      <c r="B24" s="249" t="s">
        <v>530</v>
      </c>
      <c r="C24" s="249" t="s">
        <v>546</v>
      </c>
      <c r="D24" s="249" t="s">
        <v>462</v>
      </c>
      <c r="E24" s="260" t="s">
        <v>463</v>
      </c>
      <c r="F24" s="303">
        <v>1</v>
      </c>
      <c r="G24" s="251">
        <v>44927</v>
      </c>
      <c r="H24" s="265">
        <v>45290</v>
      </c>
      <c r="I24" s="252">
        <v>24</v>
      </c>
      <c r="J24" s="249" t="s">
        <v>677</v>
      </c>
      <c r="K24" s="249" t="s">
        <v>678</v>
      </c>
      <c r="L24" s="205">
        <v>1</v>
      </c>
      <c r="M24" s="285" t="s">
        <v>683</v>
      </c>
      <c r="N24" s="215" t="s">
        <v>102</v>
      </c>
    </row>
    <row r="25" spans="1:14" ht="368.25" customHeight="1" x14ac:dyDescent="0.15">
      <c r="A25" s="305" t="s">
        <v>687</v>
      </c>
      <c r="B25" s="277" t="s">
        <v>548</v>
      </c>
      <c r="C25" s="249" t="s">
        <v>549</v>
      </c>
      <c r="D25" s="249" t="s">
        <v>550</v>
      </c>
      <c r="E25" s="260" t="s">
        <v>551</v>
      </c>
      <c r="F25" s="250">
        <v>1</v>
      </c>
      <c r="G25" s="251">
        <v>44927</v>
      </c>
      <c r="H25" s="251">
        <v>45291</v>
      </c>
      <c r="I25" s="260" t="s">
        <v>514</v>
      </c>
      <c r="J25" s="249" t="s">
        <v>552</v>
      </c>
      <c r="K25" s="249" t="s">
        <v>688</v>
      </c>
      <c r="L25" s="205">
        <v>1</v>
      </c>
      <c r="M25" s="285" t="s">
        <v>689</v>
      </c>
      <c r="N25" s="215" t="s">
        <v>102</v>
      </c>
    </row>
    <row r="26" spans="1:14" ht="223.5" customHeight="1" x14ac:dyDescent="0.15">
      <c r="A26" s="305" t="s">
        <v>687</v>
      </c>
      <c r="B26" s="306" t="s">
        <v>548</v>
      </c>
      <c r="C26" s="286" t="s">
        <v>549</v>
      </c>
      <c r="D26" s="249" t="s">
        <v>555</v>
      </c>
      <c r="E26" s="260" t="s">
        <v>556</v>
      </c>
      <c r="F26" s="250">
        <v>1</v>
      </c>
      <c r="G26" s="251">
        <v>44927</v>
      </c>
      <c r="H26" s="251">
        <v>45291</v>
      </c>
      <c r="I26" s="260" t="s">
        <v>514</v>
      </c>
      <c r="J26" s="249" t="s">
        <v>557</v>
      </c>
      <c r="K26" s="260" t="s">
        <v>690</v>
      </c>
      <c r="L26" s="205">
        <v>1</v>
      </c>
      <c r="M26" s="239" t="s">
        <v>691</v>
      </c>
      <c r="N26" s="215" t="s">
        <v>102</v>
      </c>
    </row>
    <row r="27" spans="1:14" ht="297" customHeight="1" x14ac:dyDescent="0.15">
      <c r="A27" s="305" t="s">
        <v>687</v>
      </c>
      <c r="B27" s="306" t="s">
        <v>548</v>
      </c>
      <c r="C27" s="286" t="s">
        <v>549</v>
      </c>
      <c r="D27" s="249" t="s">
        <v>566</v>
      </c>
      <c r="E27" s="260" t="s">
        <v>556</v>
      </c>
      <c r="F27" s="250">
        <v>1</v>
      </c>
      <c r="G27" s="251">
        <v>44927</v>
      </c>
      <c r="H27" s="251">
        <v>45291</v>
      </c>
      <c r="I27" s="260" t="s">
        <v>514</v>
      </c>
      <c r="J27" s="249" t="s">
        <v>557</v>
      </c>
      <c r="K27" s="260" t="s">
        <v>690</v>
      </c>
      <c r="L27" s="205">
        <v>1</v>
      </c>
      <c r="M27" s="239" t="s">
        <v>692</v>
      </c>
      <c r="N27" s="215" t="s">
        <v>102</v>
      </c>
    </row>
    <row r="28" spans="1:14" ht="371.25" customHeight="1" x14ac:dyDescent="0.15">
      <c r="A28" s="305" t="s">
        <v>687</v>
      </c>
      <c r="B28" s="277" t="s">
        <v>548</v>
      </c>
      <c r="C28" s="249" t="s">
        <v>549</v>
      </c>
      <c r="D28" s="249" t="s">
        <v>576</v>
      </c>
      <c r="E28" s="260" t="s">
        <v>577</v>
      </c>
      <c r="F28" s="307">
        <v>4</v>
      </c>
      <c r="G28" s="251">
        <v>44927</v>
      </c>
      <c r="H28" s="251">
        <v>45291</v>
      </c>
      <c r="I28" s="260" t="s">
        <v>514</v>
      </c>
      <c r="J28" s="249" t="s">
        <v>557</v>
      </c>
      <c r="K28" s="260" t="s">
        <v>690</v>
      </c>
      <c r="L28" s="184">
        <v>4</v>
      </c>
      <c r="M28" s="239" t="s">
        <v>693</v>
      </c>
      <c r="N28" s="215" t="s">
        <v>102</v>
      </c>
    </row>
    <row r="29" spans="1:14" ht="364.5" customHeight="1" x14ac:dyDescent="0.15">
      <c r="A29" s="305" t="s">
        <v>687</v>
      </c>
      <c r="B29" s="306" t="s">
        <v>548</v>
      </c>
      <c r="C29" s="286" t="s">
        <v>549</v>
      </c>
      <c r="D29" s="249" t="s">
        <v>581</v>
      </c>
      <c r="E29" s="260" t="s">
        <v>95</v>
      </c>
      <c r="F29" s="250">
        <v>1</v>
      </c>
      <c r="G29" s="251">
        <v>44927</v>
      </c>
      <c r="H29" s="251">
        <v>45291</v>
      </c>
      <c r="I29" s="260" t="s">
        <v>514</v>
      </c>
      <c r="J29" s="249" t="s">
        <v>653</v>
      </c>
      <c r="K29" s="249" t="s">
        <v>670</v>
      </c>
      <c r="L29" s="205">
        <v>1</v>
      </c>
      <c r="M29" s="239" t="s">
        <v>694</v>
      </c>
      <c r="N29" s="211" t="s">
        <v>69</v>
      </c>
    </row>
    <row r="30" spans="1:14" ht="364.5" customHeight="1" x14ac:dyDescent="0.15">
      <c r="A30" s="305" t="s">
        <v>687</v>
      </c>
      <c r="B30" s="306" t="s">
        <v>548</v>
      </c>
      <c r="C30" s="286" t="s">
        <v>549</v>
      </c>
      <c r="D30" s="249" t="s">
        <v>587</v>
      </c>
      <c r="E30" s="260" t="s">
        <v>588</v>
      </c>
      <c r="F30" s="250">
        <v>1</v>
      </c>
      <c r="G30" s="251">
        <v>44927</v>
      </c>
      <c r="H30" s="251">
        <v>45291</v>
      </c>
      <c r="I30" s="260" t="s">
        <v>514</v>
      </c>
      <c r="J30" s="249" t="s">
        <v>653</v>
      </c>
      <c r="K30" s="249" t="s">
        <v>670</v>
      </c>
      <c r="L30" s="205">
        <v>1</v>
      </c>
      <c r="M30" s="239" t="s">
        <v>695</v>
      </c>
      <c r="N30" s="211" t="s">
        <v>69</v>
      </c>
    </row>
    <row r="31" spans="1:14" ht="216" customHeight="1" x14ac:dyDescent="0.15">
      <c r="A31" s="305" t="s">
        <v>687</v>
      </c>
      <c r="B31" s="306" t="s">
        <v>548</v>
      </c>
      <c r="C31" s="286" t="s">
        <v>549</v>
      </c>
      <c r="D31" s="249" t="s">
        <v>591</v>
      </c>
      <c r="E31" s="260" t="s">
        <v>592</v>
      </c>
      <c r="F31" s="252">
        <v>12</v>
      </c>
      <c r="G31" s="251">
        <v>44927</v>
      </c>
      <c r="H31" s="251">
        <v>45291</v>
      </c>
      <c r="I31" s="260" t="s">
        <v>514</v>
      </c>
      <c r="J31" s="249" t="s">
        <v>653</v>
      </c>
      <c r="K31" s="249" t="s">
        <v>670</v>
      </c>
      <c r="L31" s="184">
        <v>12</v>
      </c>
      <c r="M31" s="239" t="s">
        <v>696</v>
      </c>
      <c r="N31" s="211" t="s">
        <v>69</v>
      </c>
    </row>
    <row r="32" spans="1:14" ht="176.25" customHeight="1" x14ac:dyDescent="0.15">
      <c r="A32" s="305" t="s">
        <v>687</v>
      </c>
      <c r="B32" s="277" t="s">
        <v>548</v>
      </c>
      <c r="C32" s="249" t="s">
        <v>549</v>
      </c>
      <c r="D32" s="249" t="s">
        <v>610</v>
      </c>
      <c r="E32" s="260" t="s">
        <v>611</v>
      </c>
      <c r="F32" s="250">
        <v>1</v>
      </c>
      <c r="G32" s="251">
        <v>44897</v>
      </c>
      <c r="H32" s="251">
        <v>45291</v>
      </c>
      <c r="I32" s="260" t="s">
        <v>612</v>
      </c>
      <c r="J32" s="249" t="s">
        <v>613</v>
      </c>
      <c r="K32" s="249" t="s">
        <v>684</v>
      </c>
      <c r="L32" s="205">
        <v>1</v>
      </c>
      <c r="M32" s="285" t="s">
        <v>697</v>
      </c>
      <c r="N32" s="215" t="s">
        <v>102</v>
      </c>
    </row>
    <row r="33" spans="1:14" ht="192" customHeight="1" x14ac:dyDescent="0.15">
      <c r="A33" s="308" t="s">
        <v>698</v>
      </c>
      <c r="B33" s="306" t="s">
        <v>630</v>
      </c>
      <c r="C33" s="249" t="s">
        <v>631</v>
      </c>
      <c r="D33" s="249" t="s">
        <v>632</v>
      </c>
      <c r="E33" s="260" t="s">
        <v>633</v>
      </c>
      <c r="F33" s="289">
        <v>1</v>
      </c>
      <c r="G33" s="251">
        <v>44927</v>
      </c>
      <c r="H33" s="251">
        <v>45657</v>
      </c>
      <c r="I33" s="252">
        <v>104</v>
      </c>
      <c r="J33" s="290" t="s">
        <v>634</v>
      </c>
      <c r="K33" s="290" t="s">
        <v>634</v>
      </c>
      <c r="L33" s="205">
        <v>0</v>
      </c>
      <c r="M33" s="239" t="s">
        <v>699</v>
      </c>
      <c r="N33" s="211" t="s">
        <v>69</v>
      </c>
    </row>
    <row r="34" spans="1:14" ht="229.5" customHeight="1" x14ac:dyDescent="0.15">
      <c r="A34" s="308" t="s">
        <v>698</v>
      </c>
      <c r="B34" s="277" t="s">
        <v>630</v>
      </c>
      <c r="C34" s="249" t="s">
        <v>631</v>
      </c>
      <c r="D34" s="249" t="s">
        <v>639</v>
      </c>
      <c r="E34" s="260" t="s">
        <v>640</v>
      </c>
      <c r="F34" s="289">
        <v>1</v>
      </c>
      <c r="G34" s="251">
        <v>44927</v>
      </c>
      <c r="H34" s="251">
        <v>45657</v>
      </c>
      <c r="I34" s="260">
        <v>104</v>
      </c>
      <c r="J34" s="290" t="s">
        <v>634</v>
      </c>
      <c r="K34" s="290" t="s">
        <v>634</v>
      </c>
      <c r="L34" s="205">
        <v>0</v>
      </c>
      <c r="M34" s="239" t="s">
        <v>700</v>
      </c>
      <c r="N34" s="211" t="s">
        <v>69</v>
      </c>
    </row>
    <row r="35" spans="1:14" ht="231.75" customHeight="1" x14ac:dyDescent="0.15">
      <c r="A35" s="308" t="s">
        <v>698</v>
      </c>
      <c r="B35" s="277" t="s">
        <v>630</v>
      </c>
      <c r="C35" s="249" t="s">
        <v>631</v>
      </c>
      <c r="D35" s="249" t="s">
        <v>643</v>
      </c>
      <c r="E35" s="260" t="s">
        <v>640</v>
      </c>
      <c r="F35" s="260">
        <v>1</v>
      </c>
      <c r="G35" s="251">
        <v>44927</v>
      </c>
      <c r="H35" s="251">
        <v>45657</v>
      </c>
      <c r="I35" s="260">
        <v>102</v>
      </c>
      <c r="J35" s="249" t="s">
        <v>659</v>
      </c>
      <c r="K35" s="260" t="s">
        <v>672</v>
      </c>
      <c r="L35" s="184">
        <v>0</v>
      </c>
      <c r="M35" s="285" t="s">
        <v>701</v>
      </c>
      <c r="N35" s="211" t="s">
        <v>69</v>
      </c>
    </row>
    <row r="36" spans="1:14" ht="304.5" customHeight="1" x14ac:dyDescent="0.15">
      <c r="A36" s="309" t="s">
        <v>702</v>
      </c>
      <c r="B36" s="277" t="s">
        <v>703</v>
      </c>
      <c r="C36" s="277" t="s">
        <v>704</v>
      </c>
      <c r="D36" s="249" t="s">
        <v>705</v>
      </c>
      <c r="E36" s="260" t="s">
        <v>706</v>
      </c>
      <c r="F36" s="260">
        <v>1</v>
      </c>
      <c r="G36" s="251">
        <v>45160</v>
      </c>
      <c r="H36" s="265">
        <v>45443</v>
      </c>
      <c r="I36" s="260">
        <v>92</v>
      </c>
      <c r="J36" s="299" t="s">
        <v>648</v>
      </c>
      <c r="K36" s="299" t="s">
        <v>666</v>
      </c>
      <c r="L36" s="184">
        <v>0</v>
      </c>
      <c r="M36" s="239" t="s">
        <v>707</v>
      </c>
      <c r="N36" s="211" t="s">
        <v>69</v>
      </c>
    </row>
    <row r="37" spans="1:14" ht="237" customHeight="1" x14ac:dyDescent="0.15">
      <c r="A37" s="309" t="s">
        <v>702</v>
      </c>
      <c r="B37" s="277" t="s">
        <v>703</v>
      </c>
      <c r="C37" s="277" t="s">
        <v>704</v>
      </c>
      <c r="D37" s="249" t="s">
        <v>708</v>
      </c>
      <c r="E37" s="260" t="s">
        <v>709</v>
      </c>
      <c r="F37" s="260">
        <v>1</v>
      </c>
      <c r="G37" s="251">
        <v>45209</v>
      </c>
      <c r="H37" s="265">
        <v>45443</v>
      </c>
      <c r="I37" s="260">
        <v>33</v>
      </c>
      <c r="J37" s="299" t="s">
        <v>648</v>
      </c>
      <c r="K37" s="299" t="s">
        <v>666</v>
      </c>
      <c r="L37" s="184">
        <v>0</v>
      </c>
      <c r="M37" s="239" t="s">
        <v>710</v>
      </c>
      <c r="N37" s="211" t="s">
        <v>69</v>
      </c>
    </row>
    <row r="38" spans="1:14" ht="197.25" customHeight="1" x14ac:dyDescent="0.15">
      <c r="A38" s="309" t="s">
        <v>702</v>
      </c>
      <c r="B38" s="277" t="s">
        <v>703</v>
      </c>
      <c r="C38" s="277" t="s">
        <v>704</v>
      </c>
      <c r="D38" s="249" t="s">
        <v>711</v>
      </c>
      <c r="E38" s="260" t="s">
        <v>712</v>
      </c>
      <c r="F38" s="260">
        <v>2</v>
      </c>
      <c r="G38" s="251">
        <v>45152</v>
      </c>
      <c r="H38" s="265">
        <v>45250</v>
      </c>
      <c r="I38" s="260">
        <v>14</v>
      </c>
      <c r="J38" s="299" t="s">
        <v>623</v>
      </c>
      <c r="K38" s="299" t="s">
        <v>713</v>
      </c>
      <c r="L38" s="184">
        <v>2</v>
      </c>
      <c r="M38" s="239" t="s">
        <v>714</v>
      </c>
      <c r="N38" s="215" t="s">
        <v>102</v>
      </c>
    </row>
    <row r="39" spans="1:14" ht="227.25" customHeight="1" x14ac:dyDescent="0.15">
      <c r="A39" s="309" t="s">
        <v>702</v>
      </c>
      <c r="B39" s="277" t="s">
        <v>703</v>
      </c>
      <c r="C39" s="277" t="s">
        <v>715</v>
      </c>
      <c r="D39" s="249" t="s">
        <v>716</v>
      </c>
      <c r="E39" s="260" t="s">
        <v>717</v>
      </c>
      <c r="F39" s="289">
        <v>1</v>
      </c>
      <c r="G39" s="251">
        <v>45170</v>
      </c>
      <c r="H39" s="265">
        <v>45657</v>
      </c>
      <c r="I39" s="260">
        <v>70</v>
      </c>
      <c r="J39" s="310" t="s">
        <v>623</v>
      </c>
      <c r="K39" s="299" t="s">
        <v>713</v>
      </c>
      <c r="L39" s="205">
        <v>0.2</v>
      </c>
      <c r="M39" s="239" t="s">
        <v>718</v>
      </c>
      <c r="N39" s="211" t="s">
        <v>69</v>
      </c>
    </row>
    <row r="40" spans="1:14" ht="258" customHeight="1" x14ac:dyDescent="0.15">
      <c r="A40" s="309" t="s">
        <v>702</v>
      </c>
      <c r="B40" s="277" t="s">
        <v>719</v>
      </c>
      <c r="C40" s="249" t="s">
        <v>715</v>
      </c>
      <c r="D40" s="249" t="s">
        <v>720</v>
      </c>
      <c r="E40" s="260" t="s">
        <v>721</v>
      </c>
      <c r="F40" s="260">
        <v>1</v>
      </c>
      <c r="G40" s="251">
        <v>45278</v>
      </c>
      <c r="H40" s="265">
        <v>45657</v>
      </c>
      <c r="I40" s="260">
        <v>54</v>
      </c>
      <c r="J40" s="310" t="s">
        <v>623</v>
      </c>
      <c r="K40" s="299" t="s">
        <v>713</v>
      </c>
      <c r="L40" s="184">
        <v>0</v>
      </c>
      <c r="M40" s="239" t="s">
        <v>722</v>
      </c>
      <c r="N40" s="211" t="s">
        <v>69</v>
      </c>
    </row>
    <row r="41" spans="1:14" ht="296.25" customHeight="1" x14ac:dyDescent="0.15">
      <c r="A41" s="311" t="s">
        <v>723</v>
      </c>
      <c r="B41" s="277" t="s">
        <v>724</v>
      </c>
      <c r="C41" s="249" t="s">
        <v>725</v>
      </c>
      <c r="D41" s="249" t="s">
        <v>726</v>
      </c>
      <c r="E41" s="260" t="s">
        <v>727</v>
      </c>
      <c r="F41" s="260">
        <v>1</v>
      </c>
      <c r="G41" s="251">
        <v>45210</v>
      </c>
      <c r="H41" s="265">
        <v>45657</v>
      </c>
      <c r="I41" s="260">
        <v>64</v>
      </c>
      <c r="J41" s="310" t="s">
        <v>623</v>
      </c>
      <c r="K41" s="299" t="s">
        <v>713</v>
      </c>
      <c r="L41" s="184">
        <v>0</v>
      </c>
      <c r="M41" s="239" t="s">
        <v>728</v>
      </c>
      <c r="N41" s="211" t="s">
        <v>69</v>
      </c>
    </row>
    <row r="42" spans="1:14" ht="316.5" customHeight="1" x14ac:dyDescent="0.15">
      <c r="A42" s="311" t="s">
        <v>723</v>
      </c>
      <c r="B42" s="277" t="s">
        <v>724</v>
      </c>
      <c r="C42" s="249" t="s">
        <v>725</v>
      </c>
      <c r="D42" s="249" t="s">
        <v>729</v>
      </c>
      <c r="E42" s="260" t="s">
        <v>730</v>
      </c>
      <c r="F42" s="260">
        <v>1</v>
      </c>
      <c r="G42" s="251">
        <v>45210</v>
      </c>
      <c r="H42" s="265">
        <v>45657</v>
      </c>
      <c r="I42" s="260">
        <v>64</v>
      </c>
      <c r="J42" s="310" t="s">
        <v>623</v>
      </c>
      <c r="K42" s="299" t="s">
        <v>713</v>
      </c>
      <c r="L42" s="184">
        <v>0</v>
      </c>
      <c r="M42" s="239" t="s">
        <v>731</v>
      </c>
      <c r="N42" s="211" t="s">
        <v>69</v>
      </c>
    </row>
    <row r="43" spans="1:14" ht="261.75" customHeight="1" x14ac:dyDescent="0.15">
      <c r="A43" s="311" t="s">
        <v>732</v>
      </c>
      <c r="B43" s="277" t="s">
        <v>733</v>
      </c>
      <c r="C43" s="249" t="s">
        <v>725</v>
      </c>
      <c r="D43" s="249" t="s">
        <v>734</v>
      </c>
      <c r="E43" s="260" t="s">
        <v>735</v>
      </c>
      <c r="F43" s="260">
        <v>1</v>
      </c>
      <c r="G43" s="251">
        <v>45210</v>
      </c>
      <c r="H43" s="265">
        <v>45473</v>
      </c>
      <c r="I43" s="260">
        <v>38</v>
      </c>
      <c r="J43" s="249" t="s">
        <v>659</v>
      </c>
      <c r="K43" s="260" t="s">
        <v>672</v>
      </c>
      <c r="L43" s="184">
        <v>0.8</v>
      </c>
      <c r="M43" s="285" t="s">
        <v>736</v>
      </c>
      <c r="N43" s="211" t="s">
        <v>69</v>
      </c>
    </row>
    <row r="44" spans="1:14" ht="214.5" customHeight="1" x14ac:dyDescent="0.15">
      <c r="A44" s="311" t="s">
        <v>723</v>
      </c>
      <c r="B44" s="277" t="s">
        <v>733</v>
      </c>
      <c r="C44" s="249" t="s">
        <v>737</v>
      </c>
      <c r="D44" s="249" t="s">
        <v>738</v>
      </c>
      <c r="E44" s="260" t="s">
        <v>104</v>
      </c>
      <c r="F44" s="289">
        <v>1</v>
      </c>
      <c r="G44" s="251">
        <v>45210</v>
      </c>
      <c r="H44" s="265">
        <v>45656</v>
      </c>
      <c r="I44" s="260">
        <v>64</v>
      </c>
      <c r="J44" s="249" t="s">
        <v>677</v>
      </c>
      <c r="K44" s="249" t="s">
        <v>678</v>
      </c>
      <c r="L44" s="205">
        <v>0</v>
      </c>
      <c r="M44" s="285" t="s">
        <v>739</v>
      </c>
      <c r="N44" s="211" t="s">
        <v>69</v>
      </c>
    </row>
    <row r="45" spans="1:14" ht="264" customHeight="1" x14ac:dyDescent="0.15">
      <c r="A45" s="311" t="s">
        <v>740</v>
      </c>
      <c r="B45" s="277" t="s">
        <v>741</v>
      </c>
      <c r="C45" s="249" t="s">
        <v>742</v>
      </c>
      <c r="D45" s="249" t="s">
        <v>743</v>
      </c>
      <c r="E45" s="260" t="s">
        <v>744</v>
      </c>
      <c r="F45" s="260">
        <v>1</v>
      </c>
      <c r="G45" s="251">
        <v>45210</v>
      </c>
      <c r="H45" s="265">
        <v>45657</v>
      </c>
      <c r="I45" s="260">
        <v>64</v>
      </c>
      <c r="J45" s="310" t="s">
        <v>623</v>
      </c>
      <c r="K45" s="299" t="s">
        <v>713</v>
      </c>
      <c r="L45" s="184">
        <v>0</v>
      </c>
      <c r="M45" s="239" t="s">
        <v>745</v>
      </c>
      <c r="N45" s="211" t="s">
        <v>69</v>
      </c>
    </row>
    <row r="46" spans="1:14" ht="254.25" customHeight="1" x14ac:dyDescent="0.15">
      <c r="A46" s="311" t="s">
        <v>740</v>
      </c>
      <c r="B46" s="277" t="s">
        <v>746</v>
      </c>
      <c r="C46" s="249" t="s">
        <v>747</v>
      </c>
      <c r="D46" s="249" t="s">
        <v>748</v>
      </c>
      <c r="E46" s="260" t="s">
        <v>749</v>
      </c>
      <c r="F46" s="260">
        <v>1</v>
      </c>
      <c r="G46" s="251">
        <v>45210</v>
      </c>
      <c r="H46" s="265">
        <v>45473</v>
      </c>
      <c r="I46" s="260">
        <v>38</v>
      </c>
      <c r="J46" s="249" t="s">
        <v>659</v>
      </c>
      <c r="K46" s="260" t="s">
        <v>672</v>
      </c>
      <c r="L46" s="184">
        <v>0.8</v>
      </c>
      <c r="M46" s="285" t="s">
        <v>750</v>
      </c>
      <c r="N46" s="211" t="s">
        <v>69</v>
      </c>
    </row>
    <row r="47" spans="1:14" ht="261.75" customHeight="1" x14ac:dyDescent="0.15">
      <c r="A47" s="311" t="s">
        <v>740</v>
      </c>
      <c r="B47" s="277" t="s">
        <v>746</v>
      </c>
      <c r="C47" s="249" t="s">
        <v>751</v>
      </c>
      <c r="D47" s="249" t="s">
        <v>752</v>
      </c>
      <c r="E47" s="260" t="s">
        <v>753</v>
      </c>
      <c r="F47" s="260">
        <v>1</v>
      </c>
      <c r="G47" s="251">
        <v>45210</v>
      </c>
      <c r="H47" s="265">
        <v>45473</v>
      </c>
      <c r="I47" s="260">
        <v>38</v>
      </c>
      <c r="J47" s="249" t="s">
        <v>659</v>
      </c>
      <c r="K47" s="260" t="s">
        <v>672</v>
      </c>
      <c r="L47" s="184">
        <v>0.8</v>
      </c>
      <c r="M47" s="285" t="s">
        <v>750</v>
      </c>
      <c r="N47" s="211" t="s">
        <v>69</v>
      </c>
    </row>
    <row r="48" spans="1:14" ht="237" customHeight="1" x14ac:dyDescent="0.15">
      <c r="A48" s="311" t="s">
        <v>740</v>
      </c>
      <c r="B48" s="277" t="s">
        <v>746</v>
      </c>
      <c r="C48" s="249" t="s">
        <v>737</v>
      </c>
      <c r="D48" s="249" t="s">
        <v>754</v>
      </c>
      <c r="E48" s="260" t="s">
        <v>104</v>
      </c>
      <c r="F48" s="289">
        <v>1</v>
      </c>
      <c r="G48" s="251">
        <v>45210</v>
      </c>
      <c r="H48" s="265">
        <v>45656</v>
      </c>
      <c r="I48" s="260">
        <v>64</v>
      </c>
      <c r="J48" s="249" t="s">
        <v>677</v>
      </c>
      <c r="K48" s="249" t="s">
        <v>678</v>
      </c>
      <c r="L48" s="205">
        <v>0</v>
      </c>
      <c r="M48" s="285" t="s">
        <v>755</v>
      </c>
      <c r="N48" s="211" t="s">
        <v>69</v>
      </c>
    </row>
    <row r="49" spans="1:14" ht="249.75" customHeight="1" x14ac:dyDescent="0.15">
      <c r="A49" s="311" t="s">
        <v>756</v>
      </c>
      <c r="B49" s="277" t="s">
        <v>741</v>
      </c>
      <c r="C49" s="249" t="s">
        <v>757</v>
      </c>
      <c r="D49" s="249" t="s">
        <v>758</v>
      </c>
      <c r="E49" s="260" t="s">
        <v>759</v>
      </c>
      <c r="F49" s="260">
        <v>1</v>
      </c>
      <c r="G49" s="251">
        <v>45210</v>
      </c>
      <c r="H49" s="265">
        <v>45291</v>
      </c>
      <c r="I49" s="260">
        <v>12</v>
      </c>
      <c r="J49" s="310" t="s">
        <v>623</v>
      </c>
      <c r="K49" s="299" t="s">
        <v>713</v>
      </c>
      <c r="L49" s="184">
        <v>1</v>
      </c>
      <c r="M49" s="239" t="s">
        <v>760</v>
      </c>
      <c r="N49" s="215" t="s">
        <v>102</v>
      </c>
    </row>
    <row r="50" spans="1:14" ht="288" customHeight="1" x14ac:dyDescent="0.15">
      <c r="A50" s="311" t="s">
        <v>756</v>
      </c>
      <c r="B50" s="277" t="s">
        <v>761</v>
      </c>
      <c r="C50" s="249" t="s">
        <v>762</v>
      </c>
      <c r="D50" s="249" t="s">
        <v>763</v>
      </c>
      <c r="E50" s="260" t="s">
        <v>764</v>
      </c>
      <c r="F50" s="260">
        <v>1</v>
      </c>
      <c r="G50" s="251">
        <v>45210</v>
      </c>
      <c r="H50" s="265">
        <v>45657</v>
      </c>
      <c r="I50" s="260">
        <v>64</v>
      </c>
      <c r="J50" s="310" t="s">
        <v>623</v>
      </c>
      <c r="K50" s="299" t="s">
        <v>713</v>
      </c>
      <c r="L50" s="184">
        <v>0</v>
      </c>
      <c r="M50" s="239" t="s">
        <v>765</v>
      </c>
      <c r="N50" s="211" t="s">
        <v>69</v>
      </c>
    </row>
    <row r="51" spans="1:14" ht="237.75" customHeight="1" x14ac:dyDescent="0.15">
      <c r="A51" s="311" t="s">
        <v>756</v>
      </c>
      <c r="B51" s="277" t="s">
        <v>761</v>
      </c>
      <c r="C51" s="249" t="s">
        <v>737</v>
      </c>
      <c r="D51" s="249" t="s">
        <v>754</v>
      </c>
      <c r="E51" s="260" t="s">
        <v>104</v>
      </c>
      <c r="F51" s="289">
        <v>1</v>
      </c>
      <c r="G51" s="251">
        <v>45210</v>
      </c>
      <c r="H51" s="265">
        <v>45656</v>
      </c>
      <c r="I51" s="260">
        <v>64</v>
      </c>
      <c r="J51" s="249" t="s">
        <v>677</v>
      </c>
      <c r="K51" s="249" t="s">
        <v>678</v>
      </c>
      <c r="L51" s="205">
        <v>0</v>
      </c>
      <c r="M51" s="285" t="s">
        <v>766</v>
      </c>
      <c r="N51" s="211" t="s">
        <v>69</v>
      </c>
    </row>
    <row r="52" spans="1:14" ht="275.25" customHeight="1" x14ac:dyDescent="0.15">
      <c r="A52" s="311" t="s">
        <v>767</v>
      </c>
      <c r="B52" s="277" t="s">
        <v>768</v>
      </c>
      <c r="C52" s="249" t="s">
        <v>742</v>
      </c>
      <c r="D52" s="249" t="s">
        <v>743</v>
      </c>
      <c r="E52" s="260" t="s">
        <v>744</v>
      </c>
      <c r="F52" s="260">
        <v>1</v>
      </c>
      <c r="G52" s="251">
        <v>45210</v>
      </c>
      <c r="H52" s="265">
        <v>45657</v>
      </c>
      <c r="I52" s="260">
        <v>64</v>
      </c>
      <c r="J52" s="310" t="s">
        <v>623</v>
      </c>
      <c r="K52" s="299" t="s">
        <v>713</v>
      </c>
      <c r="L52" s="184">
        <v>0</v>
      </c>
      <c r="M52" s="239" t="s">
        <v>769</v>
      </c>
      <c r="N52" s="211" t="s">
        <v>69</v>
      </c>
    </row>
    <row r="53" spans="1:14" ht="240" customHeight="1" x14ac:dyDescent="0.15">
      <c r="A53" s="311" t="s">
        <v>767</v>
      </c>
      <c r="B53" s="277" t="s">
        <v>770</v>
      </c>
      <c r="C53" s="249" t="s">
        <v>737</v>
      </c>
      <c r="D53" s="249" t="s">
        <v>754</v>
      </c>
      <c r="E53" s="260" t="s">
        <v>104</v>
      </c>
      <c r="F53" s="289">
        <v>1</v>
      </c>
      <c r="G53" s="251">
        <v>45210</v>
      </c>
      <c r="H53" s="265">
        <v>45656</v>
      </c>
      <c r="I53" s="260">
        <v>64</v>
      </c>
      <c r="J53" s="249" t="s">
        <v>677</v>
      </c>
      <c r="K53" s="249" t="s">
        <v>678</v>
      </c>
      <c r="L53" s="205">
        <v>0</v>
      </c>
      <c r="M53" s="285" t="s">
        <v>771</v>
      </c>
      <c r="N53" s="211" t="s">
        <v>69</v>
      </c>
    </row>
    <row r="54" spans="1:14" ht="271.5" customHeight="1" x14ac:dyDescent="0.15">
      <c r="A54" s="311" t="s">
        <v>772</v>
      </c>
      <c r="B54" s="277" t="s">
        <v>773</v>
      </c>
      <c r="C54" s="249" t="s">
        <v>774</v>
      </c>
      <c r="D54" s="249" t="s">
        <v>775</v>
      </c>
      <c r="E54" s="260" t="s">
        <v>776</v>
      </c>
      <c r="F54" s="260">
        <v>1</v>
      </c>
      <c r="G54" s="251">
        <v>45210</v>
      </c>
      <c r="H54" s="265">
        <v>45657</v>
      </c>
      <c r="I54" s="260">
        <v>64</v>
      </c>
      <c r="J54" s="310" t="s">
        <v>623</v>
      </c>
      <c r="K54" s="299" t="s">
        <v>713</v>
      </c>
      <c r="L54" s="184">
        <v>0</v>
      </c>
      <c r="M54" s="239" t="s">
        <v>777</v>
      </c>
      <c r="N54" s="211" t="s">
        <v>69</v>
      </c>
    </row>
    <row r="55" spans="1:14" ht="275.25" customHeight="1" x14ac:dyDescent="0.15">
      <c r="A55" s="311" t="s">
        <v>772</v>
      </c>
      <c r="B55" s="277" t="s">
        <v>778</v>
      </c>
      <c r="C55" s="249" t="s">
        <v>762</v>
      </c>
      <c r="D55" s="249" t="s">
        <v>763</v>
      </c>
      <c r="E55" s="260" t="s">
        <v>764</v>
      </c>
      <c r="F55" s="260">
        <v>1</v>
      </c>
      <c r="G55" s="251">
        <v>45210</v>
      </c>
      <c r="H55" s="265">
        <v>45657</v>
      </c>
      <c r="I55" s="260">
        <v>64</v>
      </c>
      <c r="J55" s="310" t="s">
        <v>623</v>
      </c>
      <c r="K55" s="299" t="s">
        <v>713</v>
      </c>
      <c r="L55" s="184">
        <v>0</v>
      </c>
      <c r="M55" s="239" t="s">
        <v>779</v>
      </c>
      <c r="N55" s="211" t="s">
        <v>69</v>
      </c>
    </row>
    <row r="56" spans="1:14" ht="215.25" customHeight="1" x14ac:dyDescent="0.15">
      <c r="A56" s="311" t="s">
        <v>772</v>
      </c>
      <c r="B56" s="277" t="s">
        <v>780</v>
      </c>
      <c r="C56" s="249" t="s">
        <v>751</v>
      </c>
      <c r="D56" s="249" t="s">
        <v>752</v>
      </c>
      <c r="E56" s="260" t="s">
        <v>753</v>
      </c>
      <c r="F56" s="260">
        <v>1</v>
      </c>
      <c r="G56" s="251">
        <v>45210</v>
      </c>
      <c r="H56" s="265">
        <v>45473</v>
      </c>
      <c r="I56" s="260">
        <v>38</v>
      </c>
      <c r="J56" s="249" t="s">
        <v>659</v>
      </c>
      <c r="K56" s="260" t="s">
        <v>672</v>
      </c>
      <c r="L56" s="184">
        <v>0.8</v>
      </c>
      <c r="M56" s="285" t="s">
        <v>781</v>
      </c>
      <c r="N56" s="211" t="s">
        <v>69</v>
      </c>
    </row>
    <row r="57" spans="1:14" ht="204" customHeight="1" x14ac:dyDescent="0.15">
      <c r="A57" s="311" t="s">
        <v>782</v>
      </c>
      <c r="B57" s="277" t="s">
        <v>783</v>
      </c>
      <c r="C57" s="249" t="s">
        <v>784</v>
      </c>
      <c r="D57" s="249" t="s">
        <v>785</v>
      </c>
      <c r="E57" s="260" t="s">
        <v>786</v>
      </c>
      <c r="F57" s="260">
        <v>1</v>
      </c>
      <c r="G57" s="251">
        <v>45210</v>
      </c>
      <c r="H57" s="265">
        <v>45473</v>
      </c>
      <c r="I57" s="260">
        <v>38</v>
      </c>
      <c r="J57" s="310" t="s">
        <v>658</v>
      </c>
      <c r="K57" s="310" t="s">
        <v>787</v>
      </c>
      <c r="L57" s="184">
        <v>0</v>
      </c>
      <c r="M57" s="239" t="s">
        <v>788</v>
      </c>
      <c r="N57" s="211" t="s">
        <v>69</v>
      </c>
    </row>
    <row r="58" spans="1:14" ht="208.5" customHeight="1" x14ac:dyDescent="0.15">
      <c r="A58" s="311" t="s">
        <v>782</v>
      </c>
      <c r="B58" s="277" t="s">
        <v>789</v>
      </c>
      <c r="C58" s="249" t="s">
        <v>737</v>
      </c>
      <c r="D58" s="249" t="s">
        <v>754</v>
      </c>
      <c r="E58" s="260" t="s">
        <v>104</v>
      </c>
      <c r="F58" s="289">
        <v>1</v>
      </c>
      <c r="G58" s="251">
        <v>45210</v>
      </c>
      <c r="H58" s="265">
        <v>45656</v>
      </c>
      <c r="I58" s="260">
        <v>64</v>
      </c>
      <c r="J58" s="249" t="s">
        <v>677</v>
      </c>
      <c r="K58" s="249" t="s">
        <v>678</v>
      </c>
      <c r="L58" s="205">
        <v>0</v>
      </c>
      <c r="M58" s="285" t="s">
        <v>790</v>
      </c>
      <c r="N58" s="211" t="s">
        <v>69</v>
      </c>
    </row>
    <row r="59" spans="1:14" ht="239.25" customHeight="1" x14ac:dyDescent="0.15">
      <c r="A59" s="312" t="s">
        <v>791</v>
      </c>
      <c r="B59" s="312" t="s">
        <v>792</v>
      </c>
      <c r="C59" s="312" t="s">
        <v>793</v>
      </c>
      <c r="D59" s="312" t="s">
        <v>794</v>
      </c>
      <c r="E59" s="313" t="s">
        <v>795</v>
      </c>
      <c r="F59" s="314">
        <v>2</v>
      </c>
      <c r="G59" s="251">
        <v>45280</v>
      </c>
      <c r="H59" s="315">
        <v>45412</v>
      </c>
      <c r="I59" s="260">
        <v>18</v>
      </c>
      <c r="J59" s="249" t="s">
        <v>659</v>
      </c>
      <c r="K59" s="260" t="s">
        <v>672</v>
      </c>
      <c r="L59" s="314">
        <v>1</v>
      </c>
      <c r="M59" s="285" t="s">
        <v>796</v>
      </c>
      <c r="N59" s="211" t="s">
        <v>69</v>
      </c>
    </row>
    <row r="60" spans="1:14" ht="180.75" customHeight="1" x14ac:dyDescent="0.15">
      <c r="A60" s="312" t="s">
        <v>797</v>
      </c>
      <c r="B60" s="312" t="s">
        <v>798</v>
      </c>
      <c r="C60" s="312" t="s">
        <v>799</v>
      </c>
      <c r="D60" s="312" t="s">
        <v>800</v>
      </c>
      <c r="E60" s="313" t="s">
        <v>801</v>
      </c>
      <c r="F60" s="314">
        <v>2</v>
      </c>
      <c r="G60" s="251">
        <v>45280</v>
      </c>
      <c r="H60" s="315">
        <v>45412</v>
      </c>
      <c r="I60" s="260">
        <v>18</v>
      </c>
      <c r="J60" s="249" t="s">
        <v>652</v>
      </c>
      <c r="K60" s="249" t="s">
        <v>684</v>
      </c>
      <c r="L60" s="314">
        <v>0</v>
      </c>
      <c r="M60" s="239" t="s">
        <v>802</v>
      </c>
      <c r="N60" s="211" t="s">
        <v>69</v>
      </c>
    </row>
    <row r="61" spans="1:14" ht="222.75" customHeight="1" x14ac:dyDescent="0.15">
      <c r="A61" s="312" t="s">
        <v>803</v>
      </c>
      <c r="B61" s="312" t="s">
        <v>804</v>
      </c>
      <c r="C61" s="312" t="s">
        <v>805</v>
      </c>
      <c r="D61" s="312" t="s">
        <v>806</v>
      </c>
      <c r="E61" s="313" t="s">
        <v>801</v>
      </c>
      <c r="F61" s="314">
        <v>2</v>
      </c>
      <c r="G61" s="251">
        <v>45280</v>
      </c>
      <c r="H61" s="315">
        <v>45381</v>
      </c>
      <c r="I61" s="260">
        <v>14</v>
      </c>
      <c r="J61" s="249" t="s">
        <v>659</v>
      </c>
      <c r="K61" s="260" t="s">
        <v>672</v>
      </c>
      <c r="L61" s="314">
        <v>1</v>
      </c>
      <c r="M61" s="239" t="s">
        <v>807</v>
      </c>
      <c r="N61" s="211" t="s">
        <v>69</v>
      </c>
    </row>
    <row r="62" spans="1:14" ht="192.75" customHeight="1" x14ac:dyDescent="0.15">
      <c r="A62" s="312" t="s">
        <v>803</v>
      </c>
      <c r="B62" s="312" t="s">
        <v>804</v>
      </c>
      <c r="C62" s="312" t="s">
        <v>805</v>
      </c>
      <c r="D62" s="312" t="s">
        <v>808</v>
      </c>
      <c r="E62" s="313" t="s">
        <v>809</v>
      </c>
      <c r="F62" s="314">
        <v>13</v>
      </c>
      <c r="G62" s="251">
        <v>45280</v>
      </c>
      <c r="H62" s="315">
        <v>45688</v>
      </c>
      <c r="I62" s="260">
        <v>58</v>
      </c>
      <c r="J62" s="249" t="s">
        <v>659</v>
      </c>
      <c r="K62" s="260" t="s">
        <v>672</v>
      </c>
      <c r="L62" s="184">
        <v>12</v>
      </c>
      <c r="M62" s="239" t="s">
        <v>810</v>
      </c>
      <c r="N62" s="240" t="s">
        <v>386</v>
      </c>
    </row>
    <row r="63" spans="1:14" ht="100" customHeight="1" x14ac:dyDescent="0.15">
      <c r="A63" s="312" t="s">
        <v>811</v>
      </c>
      <c r="B63" s="312" t="s">
        <v>812</v>
      </c>
      <c r="C63" s="312" t="s">
        <v>813</v>
      </c>
      <c r="D63" s="312" t="s">
        <v>814</v>
      </c>
      <c r="E63" s="313" t="s">
        <v>815</v>
      </c>
      <c r="F63" s="314">
        <v>13</v>
      </c>
      <c r="G63" s="251">
        <v>45280</v>
      </c>
      <c r="H63" s="315">
        <v>45688</v>
      </c>
      <c r="I63" s="260">
        <v>58</v>
      </c>
      <c r="J63" s="270" t="s">
        <v>816</v>
      </c>
      <c r="K63" s="270" t="s">
        <v>817</v>
      </c>
      <c r="L63" s="184">
        <v>0</v>
      </c>
      <c r="M63" s="239" t="s">
        <v>818</v>
      </c>
      <c r="N63" s="240" t="s">
        <v>386</v>
      </c>
    </row>
    <row r="64" spans="1:14" ht="83" customHeight="1" x14ac:dyDescent="0.15">
      <c r="A64" s="312" t="s">
        <v>819</v>
      </c>
      <c r="B64" s="312" t="s">
        <v>820</v>
      </c>
      <c r="C64" s="312" t="s">
        <v>821</v>
      </c>
      <c r="D64" s="312" t="s">
        <v>822</v>
      </c>
      <c r="E64" s="313" t="s">
        <v>801</v>
      </c>
      <c r="F64" s="314">
        <v>2</v>
      </c>
      <c r="G64" s="251">
        <v>45280</v>
      </c>
      <c r="H64" s="315">
        <v>45657</v>
      </c>
      <c r="I64" s="260">
        <v>54</v>
      </c>
      <c r="J64" s="270" t="s">
        <v>623</v>
      </c>
      <c r="K64" s="299" t="s">
        <v>713</v>
      </c>
      <c r="L64" s="184">
        <v>0</v>
      </c>
      <c r="M64" s="239" t="s">
        <v>823</v>
      </c>
      <c r="N64" s="211" t="s">
        <v>69</v>
      </c>
    </row>
    <row r="65" spans="1:14" ht="116" customHeight="1" x14ac:dyDescent="0.15">
      <c r="A65" s="312" t="s">
        <v>824</v>
      </c>
      <c r="B65" s="312" t="s">
        <v>820</v>
      </c>
      <c r="C65" s="312" t="s">
        <v>821</v>
      </c>
      <c r="D65" s="312" t="s">
        <v>825</v>
      </c>
      <c r="E65" s="313" t="s">
        <v>826</v>
      </c>
      <c r="F65" s="316">
        <v>1</v>
      </c>
      <c r="G65" s="251">
        <v>45280</v>
      </c>
      <c r="H65" s="315">
        <v>45657</v>
      </c>
      <c r="I65" s="260">
        <v>54</v>
      </c>
      <c r="J65" s="270" t="s">
        <v>623</v>
      </c>
      <c r="K65" s="299" t="s">
        <v>713</v>
      </c>
      <c r="L65" s="205">
        <v>0</v>
      </c>
      <c r="M65" s="239" t="s">
        <v>827</v>
      </c>
      <c r="N65" s="211" t="s">
        <v>69</v>
      </c>
    </row>
    <row r="66" spans="1:14" ht="242.25" customHeight="1" x14ac:dyDescent="0.15">
      <c r="A66" s="312" t="s">
        <v>828</v>
      </c>
      <c r="B66" s="312" t="s">
        <v>829</v>
      </c>
      <c r="C66" s="312" t="s">
        <v>830</v>
      </c>
      <c r="D66" s="312" t="s">
        <v>831</v>
      </c>
      <c r="E66" s="317" t="s">
        <v>832</v>
      </c>
      <c r="F66" s="316">
        <v>1</v>
      </c>
      <c r="G66" s="251">
        <v>45280</v>
      </c>
      <c r="H66" s="315">
        <v>45657</v>
      </c>
      <c r="I66" s="260">
        <v>54</v>
      </c>
      <c r="J66" s="249" t="s">
        <v>659</v>
      </c>
      <c r="K66" s="260" t="s">
        <v>672</v>
      </c>
      <c r="L66" s="316">
        <v>1</v>
      </c>
      <c r="M66" s="239" t="s">
        <v>833</v>
      </c>
      <c r="N66" s="202" t="s">
        <v>47</v>
      </c>
    </row>
    <row r="67" spans="1:14" ht="225" x14ac:dyDescent="0.15">
      <c r="A67" s="312" t="s">
        <v>834</v>
      </c>
      <c r="B67" s="312" t="s">
        <v>835</v>
      </c>
      <c r="C67" s="312" t="s">
        <v>836</v>
      </c>
      <c r="D67" s="312" t="s">
        <v>837</v>
      </c>
      <c r="E67" s="313" t="s">
        <v>838</v>
      </c>
      <c r="F67" s="314">
        <v>1</v>
      </c>
      <c r="G67" s="251">
        <v>45280</v>
      </c>
      <c r="H67" s="315">
        <v>45656</v>
      </c>
      <c r="I67" s="260">
        <v>54</v>
      </c>
      <c r="J67" s="270" t="s">
        <v>684</v>
      </c>
      <c r="K67" s="249" t="s">
        <v>684</v>
      </c>
      <c r="L67" s="184">
        <v>30</v>
      </c>
      <c r="M67" s="219" t="s">
        <v>839</v>
      </c>
      <c r="N67" s="211" t="s">
        <v>69</v>
      </c>
    </row>
    <row r="68" spans="1:14" ht="165" x14ac:dyDescent="0.15">
      <c r="A68" s="312" t="s">
        <v>840</v>
      </c>
      <c r="B68" s="312" t="s">
        <v>841</v>
      </c>
      <c r="C68" s="312" t="s">
        <v>842</v>
      </c>
      <c r="D68" s="312" t="s">
        <v>843</v>
      </c>
      <c r="E68" s="313" t="s">
        <v>844</v>
      </c>
      <c r="F68" s="314">
        <v>1</v>
      </c>
      <c r="G68" s="251">
        <v>45280</v>
      </c>
      <c r="H68" s="315">
        <v>45838</v>
      </c>
      <c r="I68" s="260">
        <v>79</v>
      </c>
      <c r="J68" s="249" t="s">
        <v>659</v>
      </c>
      <c r="K68" s="260" t="s">
        <v>672</v>
      </c>
      <c r="L68" s="192">
        <v>0</v>
      </c>
      <c r="M68" s="285" t="s">
        <v>845</v>
      </c>
      <c r="N68" s="240" t="s">
        <v>386</v>
      </c>
    </row>
    <row r="69" spans="1:14" ht="214.5" customHeight="1" x14ac:dyDescent="0.15">
      <c r="A69" s="312" t="s">
        <v>846</v>
      </c>
      <c r="B69" s="312" t="s">
        <v>847</v>
      </c>
      <c r="C69" s="312" t="s">
        <v>848</v>
      </c>
      <c r="D69" s="312" t="s">
        <v>849</v>
      </c>
      <c r="E69" s="313" t="s">
        <v>850</v>
      </c>
      <c r="F69" s="314">
        <v>1</v>
      </c>
      <c r="G69" s="251">
        <v>45280</v>
      </c>
      <c r="H69" s="315">
        <v>45322</v>
      </c>
      <c r="I69" s="260">
        <v>6</v>
      </c>
      <c r="J69" s="249" t="s">
        <v>657</v>
      </c>
      <c r="K69" s="299" t="s">
        <v>713</v>
      </c>
      <c r="L69" s="184">
        <v>0</v>
      </c>
      <c r="M69" s="219" t="s">
        <v>851</v>
      </c>
      <c r="N69" s="211" t="s">
        <v>69</v>
      </c>
    </row>
    <row r="70" spans="1:14" ht="178.5" customHeight="1" x14ac:dyDescent="0.15">
      <c r="A70" s="312" t="s">
        <v>846</v>
      </c>
      <c r="B70" s="312" t="s">
        <v>847</v>
      </c>
      <c r="C70" s="312" t="s">
        <v>848</v>
      </c>
      <c r="D70" s="312" t="s">
        <v>852</v>
      </c>
      <c r="E70" s="313" t="s">
        <v>853</v>
      </c>
      <c r="F70" s="316">
        <v>1</v>
      </c>
      <c r="G70" s="251">
        <v>45280</v>
      </c>
      <c r="H70" s="315">
        <v>45657</v>
      </c>
      <c r="I70" s="260">
        <v>54</v>
      </c>
      <c r="J70" s="249" t="s">
        <v>677</v>
      </c>
      <c r="K70" s="249" t="s">
        <v>678</v>
      </c>
      <c r="L70" s="205">
        <v>1</v>
      </c>
      <c r="M70" s="285" t="s">
        <v>854</v>
      </c>
      <c r="N70" s="318" t="s">
        <v>855</v>
      </c>
    </row>
    <row r="71" spans="1:14" ht="214.5" customHeight="1" x14ac:dyDescent="0.15">
      <c r="A71" s="312" t="s">
        <v>846</v>
      </c>
      <c r="B71" s="312" t="s">
        <v>847</v>
      </c>
      <c r="C71" s="312" t="s">
        <v>848</v>
      </c>
      <c r="D71" s="188" t="s">
        <v>856</v>
      </c>
      <c r="E71" s="189" t="s">
        <v>327</v>
      </c>
      <c r="F71" s="319">
        <v>13</v>
      </c>
      <c r="G71" s="251">
        <v>44562</v>
      </c>
      <c r="H71" s="191">
        <v>45688</v>
      </c>
      <c r="I71" s="260">
        <v>58</v>
      </c>
      <c r="J71" s="270" t="s">
        <v>623</v>
      </c>
      <c r="K71" s="299" t="s">
        <v>713</v>
      </c>
      <c r="L71" s="184">
        <v>16</v>
      </c>
      <c r="M71" s="285" t="s">
        <v>857</v>
      </c>
      <c r="N71" s="240" t="s">
        <v>386</v>
      </c>
    </row>
    <row r="72" spans="1:14" ht="195" customHeight="1" x14ac:dyDescent="0.15">
      <c r="A72" s="312" t="s">
        <v>858</v>
      </c>
      <c r="B72" s="312" t="s">
        <v>859</v>
      </c>
      <c r="C72" s="312" t="s">
        <v>860</v>
      </c>
      <c r="D72" s="312" t="s">
        <v>861</v>
      </c>
      <c r="E72" s="313" t="s">
        <v>801</v>
      </c>
      <c r="F72" s="314">
        <v>2</v>
      </c>
      <c r="G72" s="251">
        <v>45280</v>
      </c>
      <c r="H72" s="315">
        <v>45382</v>
      </c>
      <c r="I72" s="260">
        <v>14</v>
      </c>
      <c r="J72" s="249" t="s">
        <v>659</v>
      </c>
      <c r="K72" s="260" t="s">
        <v>672</v>
      </c>
      <c r="L72" s="184">
        <v>0</v>
      </c>
      <c r="M72" s="285" t="s">
        <v>862</v>
      </c>
      <c r="N72" s="211" t="s">
        <v>69</v>
      </c>
    </row>
    <row r="73" spans="1:14" ht="221.25" customHeight="1" x14ac:dyDescent="0.15">
      <c r="A73" s="312" t="s">
        <v>858</v>
      </c>
      <c r="B73" s="312" t="s">
        <v>859</v>
      </c>
      <c r="C73" s="312" t="s">
        <v>860</v>
      </c>
      <c r="D73" s="312" t="s">
        <v>852</v>
      </c>
      <c r="E73" s="313" t="s">
        <v>853</v>
      </c>
      <c r="F73" s="316">
        <v>1</v>
      </c>
      <c r="G73" s="251">
        <v>45280</v>
      </c>
      <c r="H73" s="315">
        <v>45657</v>
      </c>
      <c r="I73" s="260">
        <v>54</v>
      </c>
      <c r="J73" s="249" t="s">
        <v>677</v>
      </c>
      <c r="K73" s="249" t="s">
        <v>678</v>
      </c>
      <c r="L73" s="205">
        <v>1</v>
      </c>
      <c r="M73" s="285" t="s">
        <v>863</v>
      </c>
      <c r="N73" s="318" t="s">
        <v>855</v>
      </c>
    </row>
    <row r="74" spans="1:14" ht="205.5" customHeight="1" x14ac:dyDescent="0.15">
      <c r="A74" s="312" t="s">
        <v>864</v>
      </c>
      <c r="B74" s="312" t="s">
        <v>865</v>
      </c>
      <c r="C74" s="312" t="s">
        <v>866</v>
      </c>
      <c r="D74" s="312" t="s">
        <v>867</v>
      </c>
      <c r="E74" s="313" t="s">
        <v>868</v>
      </c>
      <c r="F74" s="314">
        <v>1</v>
      </c>
      <c r="G74" s="251">
        <v>45280</v>
      </c>
      <c r="H74" s="315">
        <v>45838</v>
      </c>
      <c r="I74" s="260">
        <v>79</v>
      </c>
      <c r="J74" s="310" t="s">
        <v>869</v>
      </c>
      <c r="K74" s="310" t="s">
        <v>870</v>
      </c>
      <c r="L74" s="184">
        <v>1</v>
      </c>
      <c r="M74" s="285" t="s">
        <v>871</v>
      </c>
      <c r="N74" s="318" t="s">
        <v>855</v>
      </c>
    </row>
    <row r="75" spans="1:14" ht="135" x14ac:dyDescent="0.15">
      <c r="A75" s="312" t="s">
        <v>872</v>
      </c>
      <c r="B75" s="312" t="s">
        <v>873</v>
      </c>
      <c r="C75" s="312" t="s">
        <v>874</v>
      </c>
      <c r="D75" s="312" t="s">
        <v>875</v>
      </c>
      <c r="E75" s="313" t="s">
        <v>876</v>
      </c>
      <c r="F75" s="314">
        <v>2</v>
      </c>
      <c r="G75" s="251">
        <v>45280</v>
      </c>
      <c r="H75" s="315">
        <v>45716</v>
      </c>
      <c r="I75" s="260">
        <v>62</v>
      </c>
      <c r="J75" s="249" t="s">
        <v>659</v>
      </c>
      <c r="K75" s="260" t="s">
        <v>672</v>
      </c>
      <c r="L75" s="184">
        <v>1</v>
      </c>
      <c r="M75" s="285" t="s">
        <v>877</v>
      </c>
      <c r="N75" s="240" t="s">
        <v>386</v>
      </c>
    </row>
    <row r="76" spans="1:14" ht="116.25" customHeight="1" x14ac:dyDescent="0.15">
      <c r="A76" s="312" t="s">
        <v>878</v>
      </c>
      <c r="B76" s="312" t="s">
        <v>879</v>
      </c>
      <c r="C76" s="312" t="s">
        <v>880</v>
      </c>
      <c r="D76" s="312" t="s">
        <v>881</v>
      </c>
      <c r="E76" s="313" t="s">
        <v>882</v>
      </c>
      <c r="F76" s="316">
        <v>1</v>
      </c>
      <c r="G76" s="251">
        <v>45280</v>
      </c>
      <c r="H76" s="315">
        <v>45657</v>
      </c>
      <c r="I76" s="260">
        <v>54</v>
      </c>
      <c r="J76" s="249" t="s">
        <v>659</v>
      </c>
      <c r="K76" s="260" t="s">
        <v>672</v>
      </c>
      <c r="L76" s="205">
        <v>0.6</v>
      </c>
      <c r="M76" s="219" t="s">
        <v>883</v>
      </c>
      <c r="N76" s="211" t="s">
        <v>69</v>
      </c>
    </row>
    <row r="77" spans="1:14" ht="185.25" customHeight="1" x14ac:dyDescent="0.15">
      <c r="A77" s="312" t="s">
        <v>878</v>
      </c>
      <c r="B77" s="312" t="s">
        <v>879</v>
      </c>
      <c r="C77" s="312" t="s">
        <v>880</v>
      </c>
      <c r="D77" s="312" t="s">
        <v>852</v>
      </c>
      <c r="E77" s="313" t="s">
        <v>853</v>
      </c>
      <c r="F77" s="316">
        <v>1</v>
      </c>
      <c r="G77" s="251">
        <v>45280</v>
      </c>
      <c r="H77" s="315">
        <v>45657</v>
      </c>
      <c r="I77" s="260">
        <v>54</v>
      </c>
      <c r="J77" s="249" t="s">
        <v>677</v>
      </c>
      <c r="K77" s="249" t="s">
        <v>678</v>
      </c>
      <c r="L77" s="205">
        <v>1</v>
      </c>
      <c r="M77" s="285" t="s">
        <v>854</v>
      </c>
      <c r="N77" s="318" t="s">
        <v>855</v>
      </c>
    </row>
    <row r="78" spans="1:14" ht="135" x14ac:dyDescent="0.15">
      <c r="A78" s="312" t="s">
        <v>884</v>
      </c>
      <c r="B78" s="312" t="s">
        <v>885</v>
      </c>
      <c r="C78" s="312" t="s">
        <v>886</v>
      </c>
      <c r="D78" s="312" t="s">
        <v>887</v>
      </c>
      <c r="E78" s="313" t="s">
        <v>888</v>
      </c>
      <c r="F78" s="314">
        <v>20</v>
      </c>
      <c r="G78" s="251">
        <v>45280</v>
      </c>
      <c r="H78" s="315">
        <v>45350</v>
      </c>
      <c r="I78" s="260">
        <v>10</v>
      </c>
      <c r="J78" s="249" t="s">
        <v>657</v>
      </c>
      <c r="K78" s="299" t="s">
        <v>713</v>
      </c>
      <c r="L78" s="184">
        <v>0</v>
      </c>
      <c r="M78" s="285" t="s">
        <v>889</v>
      </c>
      <c r="N78" s="211" t="s">
        <v>69</v>
      </c>
    </row>
    <row r="79" spans="1:14" ht="183" customHeight="1" x14ac:dyDescent="0.15">
      <c r="A79" s="312" t="s">
        <v>884</v>
      </c>
      <c r="B79" s="312" t="s">
        <v>885</v>
      </c>
      <c r="C79" s="312" t="s">
        <v>886</v>
      </c>
      <c r="D79" s="312" t="s">
        <v>852</v>
      </c>
      <c r="E79" s="313" t="s">
        <v>853</v>
      </c>
      <c r="F79" s="316">
        <v>1</v>
      </c>
      <c r="G79" s="251">
        <v>45280</v>
      </c>
      <c r="H79" s="315">
        <v>45657</v>
      </c>
      <c r="I79" s="260">
        <v>54</v>
      </c>
      <c r="J79" s="249" t="s">
        <v>677</v>
      </c>
      <c r="K79" s="249" t="s">
        <v>678</v>
      </c>
      <c r="L79" s="205">
        <v>1</v>
      </c>
      <c r="M79" s="285" t="s">
        <v>863</v>
      </c>
      <c r="N79" s="318" t="s">
        <v>855</v>
      </c>
    </row>
    <row r="80" spans="1:14" ht="135" x14ac:dyDescent="0.15">
      <c r="A80" s="312" t="s">
        <v>884</v>
      </c>
      <c r="B80" s="312" t="s">
        <v>885</v>
      </c>
      <c r="C80" s="312" t="s">
        <v>890</v>
      </c>
      <c r="D80" s="312" t="s">
        <v>891</v>
      </c>
      <c r="E80" s="313" t="s">
        <v>892</v>
      </c>
      <c r="F80" s="316">
        <v>1</v>
      </c>
      <c r="G80" s="251">
        <v>45280</v>
      </c>
      <c r="H80" s="315">
        <v>45657</v>
      </c>
      <c r="I80" s="260">
        <v>54</v>
      </c>
      <c r="J80" s="270" t="s">
        <v>87</v>
      </c>
      <c r="K80" s="270" t="s">
        <v>87</v>
      </c>
      <c r="L80" s="205">
        <v>0</v>
      </c>
      <c r="M80" s="285" t="s">
        <v>893</v>
      </c>
      <c r="N80" s="211" t="s">
        <v>69</v>
      </c>
    </row>
    <row r="81" spans="1:14" ht="135" x14ac:dyDescent="0.15">
      <c r="A81" s="312" t="s">
        <v>884</v>
      </c>
      <c r="B81" s="312" t="s">
        <v>885</v>
      </c>
      <c r="C81" s="312" t="s">
        <v>890</v>
      </c>
      <c r="D81" s="312" t="s">
        <v>894</v>
      </c>
      <c r="E81" s="313" t="s">
        <v>895</v>
      </c>
      <c r="F81" s="316">
        <v>1</v>
      </c>
      <c r="G81" s="251">
        <v>45280</v>
      </c>
      <c r="H81" s="315">
        <v>45657</v>
      </c>
      <c r="I81" s="260">
        <v>54</v>
      </c>
      <c r="J81" s="249" t="s">
        <v>659</v>
      </c>
      <c r="K81" s="260" t="s">
        <v>672</v>
      </c>
      <c r="L81" s="205">
        <v>0</v>
      </c>
      <c r="M81" s="285" t="s">
        <v>893</v>
      </c>
      <c r="N81" s="211" t="s">
        <v>69</v>
      </c>
    </row>
    <row r="82" spans="1:14" ht="135" x14ac:dyDescent="0.15">
      <c r="A82" s="320" t="s">
        <v>896</v>
      </c>
      <c r="B82" s="312" t="s">
        <v>897</v>
      </c>
      <c r="C82" s="312" t="s">
        <v>898</v>
      </c>
      <c r="D82" s="312" t="s">
        <v>899</v>
      </c>
      <c r="E82" s="313" t="s">
        <v>892</v>
      </c>
      <c r="F82" s="316">
        <v>1</v>
      </c>
      <c r="G82" s="251">
        <v>45280</v>
      </c>
      <c r="H82" s="315">
        <v>45350</v>
      </c>
      <c r="I82" s="260">
        <v>10</v>
      </c>
      <c r="J82" s="286" t="s">
        <v>900</v>
      </c>
      <c r="K82" s="270" t="s">
        <v>87</v>
      </c>
      <c r="L82" s="205">
        <v>0</v>
      </c>
      <c r="M82" s="285" t="s">
        <v>901</v>
      </c>
      <c r="N82" s="211" t="s">
        <v>69</v>
      </c>
    </row>
    <row r="83" spans="1:14" ht="216" customHeight="1" x14ac:dyDescent="0.15">
      <c r="A83" s="320" t="s">
        <v>896</v>
      </c>
      <c r="B83" s="312" t="s">
        <v>897</v>
      </c>
      <c r="C83" s="312" t="s">
        <v>852</v>
      </c>
      <c r="D83" s="312" t="s">
        <v>852</v>
      </c>
      <c r="E83" s="313" t="s">
        <v>853</v>
      </c>
      <c r="F83" s="316">
        <v>1</v>
      </c>
      <c r="G83" s="251">
        <v>45280</v>
      </c>
      <c r="H83" s="315">
        <v>45657</v>
      </c>
      <c r="I83" s="260">
        <v>54</v>
      </c>
      <c r="J83" s="249" t="s">
        <v>677</v>
      </c>
      <c r="K83" s="249" t="s">
        <v>678</v>
      </c>
      <c r="L83" s="205">
        <v>1</v>
      </c>
      <c r="M83" s="285" t="s">
        <v>863</v>
      </c>
      <c r="N83" s="318" t="s">
        <v>855</v>
      </c>
    </row>
    <row r="84" spans="1:14" ht="190.5" customHeight="1" x14ac:dyDescent="0.15">
      <c r="A84" s="312" t="s">
        <v>902</v>
      </c>
      <c r="B84" s="312" t="s">
        <v>903</v>
      </c>
      <c r="C84" s="312" t="s">
        <v>904</v>
      </c>
      <c r="D84" s="312" t="s">
        <v>905</v>
      </c>
      <c r="E84" s="313" t="s">
        <v>906</v>
      </c>
      <c r="F84" s="314">
        <v>1</v>
      </c>
      <c r="G84" s="251">
        <v>45280</v>
      </c>
      <c r="H84" s="315">
        <v>45291</v>
      </c>
      <c r="I84" s="260">
        <v>2</v>
      </c>
      <c r="J84" s="270" t="s">
        <v>907</v>
      </c>
      <c r="K84" s="310" t="s">
        <v>870</v>
      </c>
      <c r="L84" s="184">
        <v>1</v>
      </c>
      <c r="M84" s="285" t="s">
        <v>908</v>
      </c>
      <c r="N84" s="318" t="s">
        <v>855</v>
      </c>
    </row>
    <row r="85" spans="1:14" ht="206.25" customHeight="1" x14ac:dyDescent="0.15">
      <c r="A85" s="312" t="s">
        <v>902</v>
      </c>
      <c r="B85" s="312" t="s">
        <v>903</v>
      </c>
      <c r="C85" s="312" t="s">
        <v>852</v>
      </c>
      <c r="D85" s="312" t="s">
        <v>852</v>
      </c>
      <c r="E85" s="313" t="s">
        <v>853</v>
      </c>
      <c r="F85" s="316">
        <v>1</v>
      </c>
      <c r="G85" s="251">
        <v>45280</v>
      </c>
      <c r="H85" s="315">
        <v>45657</v>
      </c>
      <c r="I85" s="260">
        <v>54</v>
      </c>
      <c r="J85" s="249" t="s">
        <v>677</v>
      </c>
      <c r="K85" s="249" t="s">
        <v>678</v>
      </c>
      <c r="L85" s="205">
        <v>1</v>
      </c>
      <c r="M85" s="285" t="s">
        <v>854</v>
      </c>
      <c r="N85" s="318" t="s">
        <v>855</v>
      </c>
    </row>
    <row r="86" spans="1:14" ht="150" x14ac:dyDescent="0.15">
      <c r="A86" s="320" t="s">
        <v>909</v>
      </c>
      <c r="B86" s="312" t="s">
        <v>910</v>
      </c>
      <c r="C86" s="312" t="s">
        <v>898</v>
      </c>
      <c r="D86" s="312" t="s">
        <v>899</v>
      </c>
      <c r="E86" s="313" t="s">
        <v>892</v>
      </c>
      <c r="F86" s="316">
        <v>1</v>
      </c>
      <c r="G86" s="251">
        <v>45280</v>
      </c>
      <c r="H86" s="315">
        <v>45350</v>
      </c>
      <c r="I86" s="260">
        <v>10</v>
      </c>
      <c r="J86" s="286" t="s">
        <v>900</v>
      </c>
      <c r="K86" s="270" t="s">
        <v>87</v>
      </c>
      <c r="L86" s="205">
        <v>0</v>
      </c>
      <c r="M86" s="219" t="s">
        <v>911</v>
      </c>
      <c r="N86" s="211" t="s">
        <v>69</v>
      </c>
    </row>
    <row r="87" spans="1:14" ht="120" x14ac:dyDescent="0.15">
      <c r="A87" s="320" t="s">
        <v>909</v>
      </c>
      <c r="B87" s="312" t="s">
        <v>910</v>
      </c>
      <c r="C87" s="312" t="s">
        <v>852</v>
      </c>
      <c r="D87" s="312" t="s">
        <v>852</v>
      </c>
      <c r="E87" s="313" t="s">
        <v>853</v>
      </c>
      <c r="F87" s="316">
        <v>1</v>
      </c>
      <c r="G87" s="251">
        <v>45280</v>
      </c>
      <c r="H87" s="315">
        <v>45657</v>
      </c>
      <c r="I87" s="260">
        <v>54</v>
      </c>
      <c r="J87" s="249" t="s">
        <v>677</v>
      </c>
      <c r="K87" s="249" t="s">
        <v>678</v>
      </c>
      <c r="L87" s="205">
        <v>1</v>
      </c>
      <c r="M87" s="285" t="s">
        <v>854</v>
      </c>
      <c r="N87" s="318" t="s">
        <v>855</v>
      </c>
    </row>
    <row r="88" spans="1:14" ht="165" x14ac:dyDescent="0.15">
      <c r="A88" s="312" t="s">
        <v>912</v>
      </c>
      <c r="B88" s="312" t="s">
        <v>913</v>
      </c>
      <c r="C88" s="312" t="s">
        <v>898</v>
      </c>
      <c r="D88" s="312" t="s">
        <v>899</v>
      </c>
      <c r="E88" s="313" t="s">
        <v>892</v>
      </c>
      <c r="F88" s="316">
        <v>1</v>
      </c>
      <c r="G88" s="251">
        <v>45280</v>
      </c>
      <c r="H88" s="315">
        <v>45350</v>
      </c>
      <c r="I88" s="260">
        <v>10</v>
      </c>
      <c r="J88" s="286" t="s">
        <v>900</v>
      </c>
      <c r="K88" s="270" t="s">
        <v>87</v>
      </c>
      <c r="L88" s="205">
        <v>0</v>
      </c>
      <c r="M88" s="285" t="s">
        <v>914</v>
      </c>
      <c r="N88" s="211" t="s">
        <v>69</v>
      </c>
    </row>
    <row r="89" spans="1:14" ht="120" x14ac:dyDescent="0.15">
      <c r="A89" s="312" t="s">
        <v>912</v>
      </c>
      <c r="B89" s="312" t="s">
        <v>913</v>
      </c>
      <c r="C89" s="312" t="s">
        <v>852</v>
      </c>
      <c r="D89" s="312" t="s">
        <v>852</v>
      </c>
      <c r="E89" s="313" t="s">
        <v>853</v>
      </c>
      <c r="F89" s="316">
        <v>1</v>
      </c>
      <c r="G89" s="251">
        <v>45280</v>
      </c>
      <c r="H89" s="315">
        <v>45657</v>
      </c>
      <c r="I89" s="260">
        <v>54</v>
      </c>
      <c r="J89" s="249" t="s">
        <v>677</v>
      </c>
      <c r="K89" s="249" t="s">
        <v>678</v>
      </c>
      <c r="L89" s="205">
        <v>1</v>
      </c>
      <c r="M89" s="285" t="s">
        <v>915</v>
      </c>
      <c r="N89" s="318" t="s">
        <v>855</v>
      </c>
    </row>
    <row r="90" spans="1:14" ht="165" x14ac:dyDescent="0.15">
      <c r="A90" s="312" t="s">
        <v>916</v>
      </c>
      <c r="B90" s="312" t="s">
        <v>917</v>
      </c>
      <c r="C90" s="312" t="s">
        <v>898</v>
      </c>
      <c r="D90" s="312" t="s">
        <v>899</v>
      </c>
      <c r="E90" s="313" t="s">
        <v>892</v>
      </c>
      <c r="F90" s="316">
        <v>1</v>
      </c>
      <c r="G90" s="251">
        <v>45280</v>
      </c>
      <c r="H90" s="315">
        <v>45350</v>
      </c>
      <c r="I90" s="260">
        <v>10</v>
      </c>
      <c r="J90" s="286" t="s">
        <v>900</v>
      </c>
      <c r="K90" s="270" t="s">
        <v>87</v>
      </c>
      <c r="L90" s="205">
        <v>0</v>
      </c>
      <c r="M90" s="219" t="s">
        <v>918</v>
      </c>
      <c r="N90" s="211" t="s">
        <v>69</v>
      </c>
    </row>
    <row r="91" spans="1:14" ht="195" customHeight="1" x14ac:dyDescent="0.15">
      <c r="A91" s="312" t="s">
        <v>916</v>
      </c>
      <c r="B91" s="312" t="s">
        <v>917</v>
      </c>
      <c r="C91" s="312" t="s">
        <v>852</v>
      </c>
      <c r="D91" s="312" t="s">
        <v>852</v>
      </c>
      <c r="E91" s="313" t="s">
        <v>853</v>
      </c>
      <c r="F91" s="316">
        <v>1</v>
      </c>
      <c r="G91" s="251">
        <v>45280</v>
      </c>
      <c r="H91" s="315">
        <v>45657</v>
      </c>
      <c r="I91" s="260">
        <v>54</v>
      </c>
      <c r="J91" s="249" t="s">
        <v>677</v>
      </c>
      <c r="K91" s="249" t="s">
        <v>678</v>
      </c>
      <c r="L91" s="205">
        <v>1</v>
      </c>
      <c r="M91" s="285" t="s">
        <v>915</v>
      </c>
      <c r="N91" s="318" t="s">
        <v>855</v>
      </c>
    </row>
    <row r="92" spans="1:14" ht="224.25" customHeight="1" x14ac:dyDescent="0.15">
      <c r="A92" s="312" t="s">
        <v>919</v>
      </c>
      <c r="B92" s="312" t="s">
        <v>920</v>
      </c>
      <c r="C92" s="321" t="s">
        <v>921</v>
      </c>
      <c r="D92" s="312" t="s">
        <v>922</v>
      </c>
      <c r="E92" s="313" t="s">
        <v>131</v>
      </c>
      <c r="F92" s="314">
        <v>1</v>
      </c>
      <c r="G92" s="251">
        <v>45280</v>
      </c>
      <c r="H92" s="315">
        <v>45381</v>
      </c>
      <c r="I92" s="260">
        <v>14</v>
      </c>
      <c r="J92" s="249" t="s">
        <v>657</v>
      </c>
      <c r="K92" s="299" t="s">
        <v>713</v>
      </c>
      <c r="L92" s="184">
        <v>0</v>
      </c>
      <c r="M92" s="285" t="s">
        <v>923</v>
      </c>
      <c r="N92" s="211" t="s">
        <v>69</v>
      </c>
    </row>
    <row r="93" spans="1:14" ht="177.75" customHeight="1" x14ac:dyDescent="0.15">
      <c r="A93" s="312" t="s">
        <v>919</v>
      </c>
      <c r="B93" s="312" t="s">
        <v>920</v>
      </c>
      <c r="C93" s="321" t="s">
        <v>921</v>
      </c>
      <c r="D93" s="312" t="s">
        <v>852</v>
      </c>
      <c r="E93" s="313" t="s">
        <v>853</v>
      </c>
      <c r="F93" s="316">
        <v>1</v>
      </c>
      <c r="G93" s="251">
        <v>45280</v>
      </c>
      <c r="H93" s="315">
        <v>45657</v>
      </c>
      <c r="I93" s="260">
        <v>54</v>
      </c>
      <c r="J93" s="249" t="s">
        <v>677</v>
      </c>
      <c r="K93" s="249" t="s">
        <v>678</v>
      </c>
      <c r="L93" s="205">
        <v>1</v>
      </c>
      <c r="M93" s="285" t="s">
        <v>924</v>
      </c>
      <c r="N93" s="318" t="s">
        <v>855</v>
      </c>
    </row>
    <row r="94" spans="1:14" ht="240" x14ac:dyDescent="0.15">
      <c r="A94" s="185" t="s">
        <v>925</v>
      </c>
      <c r="B94" s="203" t="s">
        <v>38</v>
      </c>
      <c r="C94" s="188" t="s">
        <v>39</v>
      </c>
      <c r="D94" s="188" t="s">
        <v>674</v>
      </c>
      <c r="E94" s="189" t="s">
        <v>675</v>
      </c>
      <c r="F94" s="190" t="s">
        <v>61</v>
      </c>
      <c r="G94" s="251">
        <v>45280</v>
      </c>
      <c r="H94" s="191">
        <v>45382</v>
      </c>
      <c r="I94" s="260">
        <v>14</v>
      </c>
      <c r="J94" s="260" t="s">
        <v>926</v>
      </c>
      <c r="K94" s="249" t="s">
        <v>670</v>
      </c>
      <c r="L94" s="205">
        <v>1</v>
      </c>
      <c r="M94" s="285" t="s">
        <v>927</v>
      </c>
      <c r="N94" s="215" t="s">
        <v>102</v>
      </c>
    </row>
    <row r="95" spans="1:14" ht="302.25" customHeight="1" x14ac:dyDescent="0.15">
      <c r="A95" s="185" t="s">
        <v>928</v>
      </c>
      <c r="B95" s="203" t="s">
        <v>38</v>
      </c>
      <c r="C95" s="188" t="s">
        <v>39</v>
      </c>
      <c r="D95" s="188" t="s">
        <v>929</v>
      </c>
      <c r="E95" s="189" t="s">
        <v>930</v>
      </c>
      <c r="F95" s="190" t="s">
        <v>61</v>
      </c>
      <c r="G95" s="251">
        <v>45280</v>
      </c>
      <c r="H95" s="191">
        <v>45382</v>
      </c>
      <c r="I95" s="260">
        <v>14</v>
      </c>
      <c r="J95" s="249" t="s">
        <v>656</v>
      </c>
      <c r="K95" s="299" t="s">
        <v>666</v>
      </c>
      <c r="L95" s="205">
        <v>0</v>
      </c>
      <c r="M95" s="285" t="s">
        <v>931</v>
      </c>
      <c r="N95" s="211" t="s">
        <v>69</v>
      </c>
    </row>
    <row r="96" spans="1:14" ht="317.25" customHeight="1" x14ac:dyDescent="0.15">
      <c r="A96" s="185" t="s">
        <v>932</v>
      </c>
      <c r="B96" s="203" t="s">
        <v>38</v>
      </c>
      <c r="C96" s="188" t="s">
        <v>39</v>
      </c>
      <c r="D96" s="188" t="s">
        <v>74</v>
      </c>
      <c r="E96" s="189" t="s">
        <v>75</v>
      </c>
      <c r="F96" s="190" t="s">
        <v>61</v>
      </c>
      <c r="G96" s="251">
        <v>45280</v>
      </c>
      <c r="H96" s="191">
        <v>45657</v>
      </c>
      <c r="I96" s="260">
        <v>54</v>
      </c>
      <c r="J96" s="260" t="s">
        <v>926</v>
      </c>
      <c r="K96" s="249" t="s">
        <v>670</v>
      </c>
      <c r="L96" s="205">
        <v>0.8</v>
      </c>
      <c r="M96" s="285" t="s">
        <v>933</v>
      </c>
      <c r="N96" s="211" t="s">
        <v>69</v>
      </c>
    </row>
    <row r="97" spans="1:14" ht="408.5" customHeight="1" x14ac:dyDescent="0.15">
      <c r="A97" s="185" t="s">
        <v>932</v>
      </c>
      <c r="B97" s="203" t="s">
        <v>38</v>
      </c>
      <c r="C97" s="188" t="s">
        <v>39</v>
      </c>
      <c r="D97" s="188" t="s">
        <v>94</v>
      </c>
      <c r="E97" s="189" t="s">
        <v>95</v>
      </c>
      <c r="F97" s="190" t="s">
        <v>61</v>
      </c>
      <c r="G97" s="251">
        <v>45280</v>
      </c>
      <c r="H97" s="191">
        <v>45657</v>
      </c>
      <c r="I97" s="260">
        <v>54</v>
      </c>
      <c r="J97" s="260" t="s">
        <v>926</v>
      </c>
      <c r="K97" s="249" t="s">
        <v>670</v>
      </c>
      <c r="L97" s="205">
        <v>0.8</v>
      </c>
      <c r="M97" s="285" t="s">
        <v>934</v>
      </c>
      <c r="N97" s="211" t="s">
        <v>69</v>
      </c>
    </row>
    <row r="98" spans="1:14" ht="341.25" customHeight="1" x14ac:dyDescent="0.15">
      <c r="A98" s="185" t="s">
        <v>935</v>
      </c>
      <c r="B98" s="203" t="s">
        <v>113</v>
      </c>
      <c r="C98" s="188" t="s">
        <v>114</v>
      </c>
      <c r="D98" s="188" t="s">
        <v>936</v>
      </c>
      <c r="E98" s="189" t="s">
        <v>138</v>
      </c>
      <c r="F98" s="184">
        <v>1</v>
      </c>
      <c r="G98" s="251">
        <v>45280</v>
      </c>
      <c r="H98" s="191">
        <v>45657</v>
      </c>
      <c r="I98" s="260">
        <v>54</v>
      </c>
      <c r="J98" s="260" t="s">
        <v>713</v>
      </c>
      <c r="K98" s="249" t="s">
        <v>681</v>
      </c>
      <c r="L98" s="184">
        <v>0</v>
      </c>
      <c r="M98" s="285" t="s">
        <v>937</v>
      </c>
      <c r="N98" s="211" t="s">
        <v>69</v>
      </c>
    </row>
    <row r="99" spans="1:14" ht="408.75" customHeight="1" x14ac:dyDescent="0.15">
      <c r="A99" s="185" t="s">
        <v>935</v>
      </c>
      <c r="B99" s="203" t="s">
        <v>113</v>
      </c>
      <c r="C99" s="188" t="s">
        <v>114</v>
      </c>
      <c r="D99" s="188" t="s">
        <v>938</v>
      </c>
      <c r="E99" s="189" t="s">
        <v>145</v>
      </c>
      <c r="F99" s="184">
        <v>2</v>
      </c>
      <c r="G99" s="251">
        <v>45280</v>
      </c>
      <c r="H99" s="191">
        <v>45657</v>
      </c>
      <c r="I99" s="260">
        <v>54</v>
      </c>
      <c r="J99" s="260" t="s">
        <v>713</v>
      </c>
      <c r="K99" s="249" t="s">
        <v>681</v>
      </c>
      <c r="L99" s="184">
        <v>0</v>
      </c>
      <c r="M99" s="285" t="s">
        <v>939</v>
      </c>
      <c r="N99" s="211" t="s">
        <v>69</v>
      </c>
    </row>
    <row r="100" spans="1:14" ht="391.5" customHeight="1" x14ac:dyDescent="0.15">
      <c r="A100" s="185" t="s">
        <v>935</v>
      </c>
      <c r="B100" s="203" t="s">
        <v>113</v>
      </c>
      <c r="C100" s="188" t="s">
        <v>114</v>
      </c>
      <c r="D100" s="188" t="s">
        <v>929</v>
      </c>
      <c r="E100" s="189" t="s">
        <v>930</v>
      </c>
      <c r="F100" s="190" t="s">
        <v>61</v>
      </c>
      <c r="G100" s="251">
        <v>45280</v>
      </c>
      <c r="H100" s="191">
        <v>45382</v>
      </c>
      <c r="I100" s="260">
        <v>14</v>
      </c>
      <c r="J100" s="249" t="s">
        <v>656</v>
      </c>
      <c r="K100" s="299" t="s">
        <v>666</v>
      </c>
      <c r="L100" s="205">
        <v>0</v>
      </c>
      <c r="M100" s="285" t="s">
        <v>940</v>
      </c>
      <c r="N100" s="211" t="s">
        <v>69</v>
      </c>
    </row>
    <row r="101" spans="1:14" ht="342.75" customHeight="1" x14ac:dyDescent="0.15">
      <c r="A101" s="185" t="s">
        <v>935</v>
      </c>
      <c r="B101" s="203" t="s">
        <v>113</v>
      </c>
      <c r="C101" s="188" t="s">
        <v>114</v>
      </c>
      <c r="D101" s="188" t="s">
        <v>167</v>
      </c>
      <c r="E101" s="189" t="s">
        <v>145</v>
      </c>
      <c r="F101" s="184">
        <v>2</v>
      </c>
      <c r="G101" s="251">
        <v>45280</v>
      </c>
      <c r="H101" s="191">
        <v>45657</v>
      </c>
      <c r="I101" s="260">
        <v>54</v>
      </c>
      <c r="J101" s="260" t="s">
        <v>672</v>
      </c>
      <c r="K101" s="260" t="s">
        <v>672</v>
      </c>
      <c r="L101" s="184">
        <v>0</v>
      </c>
      <c r="M101" s="285" t="s">
        <v>941</v>
      </c>
      <c r="N101" s="211" t="s">
        <v>69</v>
      </c>
    </row>
    <row r="102" spans="1:14" ht="312.75" customHeight="1" x14ac:dyDescent="0.15">
      <c r="A102" s="185" t="s">
        <v>942</v>
      </c>
      <c r="B102" s="203" t="s">
        <v>174</v>
      </c>
      <c r="C102" s="188" t="s">
        <v>175</v>
      </c>
      <c r="D102" s="188" t="s">
        <v>167</v>
      </c>
      <c r="E102" s="189" t="s">
        <v>145</v>
      </c>
      <c r="F102" s="184">
        <v>2</v>
      </c>
      <c r="G102" s="251">
        <v>45280</v>
      </c>
      <c r="H102" s="191">
        <v>45657</v>
      </c>
      <c r="I102" s="260">
        <v>54</v>
      </c>
      <c r="J102" s="260" t="s">
        <v>672</v>
      </c>
      <c r="K102" s="260" t="s">
        <v>672</v>
      </c>
      <c r="L102" s="184">
        <v>0</v>
      </c>
      <c r="M102" s="285" t="s">
        <v>943</v>
      </c>
      <c r="N102" s="211" t="s">
        <v>69</v>
      </c>
    </row>
    <row r="103" spans="1:14" ht="348.75" customHeight="1" x14ac:dyDescent="0.15">
      <c r="A103" s="185" t="s">
        <v>942</v>
      </c>
      <c r="B103" s="203" t="s">
        <v>174</v>
      </c>
      <c r="C103" s="188" t="s">
        <v>175</v>
      </c>
      <c r="D103" s="188" t="s">
        <v>936</v>
      </c>
      <c r="E103" s="189" t="s">
        <v>138</v>
      </c>
      <c r="F103" s="184">
        <v>1</v>
      </c>
      <c r="G103" s="251">
        <v>45280</v>
      </c>
      <c r="H103" s="191">
        <v>45657</v>
      </c>
      <c r="I103" s="260">
        <v>54</v>
      </c>
      <c r="J103" s="260" t="s">
        <v>713</v>
      </c>
      <c r="K103" s="249" t="s">
        <v>681</v>
      </c>
      <c r="L103" s="184">
        <v>0</v>
      </c>
      <c r="M103" s="285" t="s">
        <v>944</v>
      </c>
      <c r="N103" s="211" t="s">
        <v>69</v>
      </c>
    </row>
    <row r="104" spans="1:14" ht="290.25" customHeight="1" x14ac:dyDescent="0.15">
      <c r="A104" s="185" t="s">
        <v>942</v>
      </c>
      <c r="B104" s="203" t="s">
        <v>174</v>
      </c>
      <c r="C104" s="188" t="s">
        <v>175</v>
      </c>
      <c r="D104" s="188" t="s">
        <v>938</v>
      </c>
      <c r="E104" s="189" t="s">
        <v>145</v>
      </c>
      <c r="F104" s="184">
        <v>2</v>
      </c>
      <c r="G104" s="251">
        <v>45280</v>
      </c>
      <c r="H104" s="191">
        <v>45657</v>
      </c>
      <c r="I104" s="260">
        <v>54</v>
      </c>
      <c r="J104" s="260" t="s">
        <v>713</v>
      </c>
      <c r="K104" s="249" t="s">
        <v>681</v>
      </c>
      <c r="L104" s="184">
        <v>0</v>
      </c>
      <c r="M104" s="285" t="s">
        <v>945</v>
      </c>
      <c r="N104" s="211" t="s">
        <v>69</v>
      </c>
    </row>
    <row r="105" spans="1:14" ht="225" x14ac:dyDescent="0.15">
      <c r="A105" s="185" t="s">
        <v>942</v>
      </c>
      <c r="B105" s="203" t="s">
        <v>174</v>
      </c>
      <c r="C105" s="188" t="s">
        <v>175</v>
      </c>
      <c r="D105" s="188" t="s">
        <v>674</v>
      </c>
      <c r="E105" s="189" t="s">
        <v>675</v>
      </c>
      <c r="F105" s="190" t="s">
        <v>61</v>
      </c>
      <c r="G105" s="251">
        <v>45280</v>
      </c>
      <c r="H105" s="191">
        <v>45382</v>
      </c>
      <c r="I105" s="260">
        <v>14</v>
      </c>
      <c r="J105" s="260" t="s">
        <v>926</v>
      </c>
      <c r="K105" s="249" t="s">
        <v>670</v>
      </c>
      <c r="L105" s="205">
        <v>1</v>
      </c>
      <c r="M105" s="285" t="s">
        <v>946</v>
      </c>
      <c r="N105" s="215" t="s">
        <v>102</v>
      </c>
    </row>
    <row r="106" spans="1:14" ht="350.25" customHeight="1" x14ac:dyDescent="0.15">
      <c r="A106" s="185" t="s">
        <v>942</v>
      </c>
      <c r="B106" s="203" t="s">
        <v>174</v>
      </c>
      <c r="C106" s="188" t="s">
        <v>175</v>
      </c>
      <c r="D106" s="188" t="s">
        <v>929</v>
      </c>
      <c r="E106" s="189" t="s">
        <v>930</v>
      </c>
      <c r="F106" s="190" t="s">
        <v>61</v>
      </c>
      <c r="G106" s="251">
        <v>45280</v>
      </c>
      <c r="H106" s="191">
        <v>45382</v>
      </c>
      <c r="I106" s="260">
        <v>14</v>
      </c>
      <c r="J106" s="249" t="s">
        <v>656</v>
      </c>
      <c r="K106" s="299" t="s">
        <v>666</v>
      </c>
      <c r="L106" s="205">
        <v>0</v>
      </c>
      <c r="M106" s="285" t="s">
        <v>947</v>
      </c>
      <c r="N106" s="211" t="s">
        <v>69</v>
      </c>
    </row>
    <row r="107" spans="1:14" ht="384" customHeight="1" x14ac:dyDescent="0.15">
      <c r="A107" s="185" t="s">
        <v>948</v>
      </c>
      <c r="B107" s="203" t="s">
        <v>235</v>
      </c>
      <c r="C107" s="188" t="s">
        <v>949</v>
      </c>
      <c r="D107" s="188" t="s">
        <v>242</v>
      </c>
      <c r="E107" s="189" t="s">
        <v>145</v>
      </c>
      <c r="F107" s="190" t="s">
        <v>950</v>
      </c>
      <c r="G107" s="251">
        <v>45280</v>
      </c>
      <c r="H107" s="191">
        <v>45657</v>
      </c>
      <c r="I107" s="260">
        <v>54</v>
      </c>
      <c r="J107" s="260" t="s">
        <v>951</v>
      </c>
      <c r="K107" s="260" t="s">
        <v>951</v>
      </c>
      <c r="L107" s="184">
        <v>0</v>
      </c>
      <c r="M107" s="285" t="s">
        <v>952</v>
      </c>
      <c r="N107" s="211" t="s">
        <v>69</v>
      </c>
    </row>
    <row r="108" spans="1:14" ht="271.5" customHeight="1" x14ac:dyDescent="0.15">
      <c r="A108" s="185" t="s">
        <v>953</v>
      </c>
      <c r="B108" s="203" t="s">
        <v>246</v>
      </c>
      <c r="C108" s="188" t="s">
        <v>247</v>
      </c>
      <c r="D108" s="188" t="s">
        <v>242</v>
      </c>
      <c r="E108" s="189" t="s">
        <v>145</v>
      </c>
      <c r="F108" s="184">
        <v>2</v>
      </c>
      <c r="G108" s="251">
        <v>45280</v>
      </c>
      <c r="H108" s="191">
        <v>45657</v>
      </c>
      <c r="I108" s="260">
        <v>54</v>
      </c>
      <c r="J108" s="260" t="s">
        <v>713</v>
      </c>
      <c r="K108" s="249" t="s">
        <v>681</v>
      </c>
      <c r="L108" s="184">
        <v>0</v>
      </c>
      <c r="M108" s="285" t="s">
        <v>954</v>
      </c>
      <c r="N108" s="211" t="s">
        <v>69</v>
      </c>
    </row>
    <row r="109" spans="1:14" ht="210" x14ac:dyDescent="0.15">
      <c r="A109" s="224" t="s">
        <v>955</v>
      </c>
      <c r="B109" s="203" t="s">
        <v>299</v>
      </c>
      <c r="C109" s="188" t="s">
        <v>300</v>
      </c>
      <c r="D109" s="188" t="s">
        <v>301</v>
      </c>
      <c r="E109" s="189" t="s">
        <v>302</v>
      </c>
      <c r="F109" s="184">
        <v>4</v>
      </c>
      <c r="G109" s="251">
        <v>45280</v>
      </c>
      <c r="H109" s="191">
        <v>45657</v>
      </c>
      <c r="I109" s="260">
        <v>54</v>
      </c>
      <c r="J109" s="260" t="s">
        <v>713</v>
      </c>
      <c r="K109" s="249" t="s">
        <v>681</v>
      </c>
      <c r="L109" s="184">
        <v>0</v>
      </c>
      <c r="M109" s="219" t="s">
        <v>956</v>
      </c>
      <c r="N109" s="211" t="s">
        <v>69</v>
      </c>
    </row>
    <row r="110" spans="1:14" ht="135" x14ac:dyDescent="0.15">
      <c r="A110" s="224" t="s">
        <v>955</v>
      </c>
      <c r="B110" s="203" t="s">
        <v>299</v>
      </c>
      <c r="C110" s="188" t="s">
        <v>300</v>
      </c>
      <c r="D110" s="188" t="s">
        <v>242</v>
      </c>
      <c r="E110" s="189" t="s">
        <v>145</v>
      </c>
      <c r="F110" s="184">
        <v>2</v>
      </c>
      <c r="G110" s="251">
        <v>45280</v>
      </c>
      <c r="H110" s="191">
        <v>45657</v>
      </c>
      <c r="I110" s="260">
        <v>54</v>
      </c>
      <c r="J110" s="260" t="s">
        <v>713</v>
      </c>
      <c r="K110" s="249" t="s">
        <v>681</v>
      </c>
      <c r="L110" s="184">
        <v>0</v>
      </c>
      <c r="M110" s="285" t="s">
        <v>957</v>
      </c>
      <c r="N110" s="211" t="s">
        <v>69</v>
      </c>
    </row>
    <row r="111" spans="1:14" ht="135" x14ac:dyDescent="0.15">
      <c r="A111" s="224" t="s">
        <v>955</v>
      </c>
      <c r="B111" s="203" t="s">
        <v>299</v>
      </c>
      <c r="C111" s="188" t="s">
        <v>300</v>
      </c>
      <c r="D111" s="188" t="s">
        <v>856</v>
      </c>
      <c r="E111" s="189" t="s">
        <v>327</v>
      </c>
      <c r="F111" s="226">
        <v>13</v>
      </c>
      <c r="G111" s="251">
        <v>45280</v>
      </c>
      <c r="H111" s="191">
        <v>45688</v>
      </c>
      <c r="I111" s="260">
        <v>58</v>
      </c>
      <c r="J111" s="260" t="s">
        <v>713</v>
      </c>
      <c r="K111" s="249" t="s">
        <v>681</v>
      </c>
      <c r="L111" s="184">
        <v>0</v>
      </c>
      <c r="M111" s="285" t="s">
        <v>958</v>
      </c>
      <c r="N111" s="240" t="s">
        <v>386</v>
      </c>
    </row>
    <row r="112" spans="1:14" ht="135" x14ac:dyDescent="0.15">
      <c r="A112" s="224" t="s">
        <v>955</v>
      </c>
      <c r="B112" s="203" t="s">
        <v>299</v>
      </c>
      <c r="C112" s="188" t="s">
        <v>300</v>
      </c>
      <c r="D112" s="193" t="s">
        <v>334</v>
      </c>
      <c r="E112" s="189" t="s">
        <v>327</v>
      </c>
      <c r="F112" s="192">
        <v>13</v>
      </c>
      <c r="G112" s="251">
        <v>45280</v>
      </c>
      <c r="H112" s="191">
        <v>45688</v>
      </c>
      <c r="I112" s="260">
        <v>58</v>
      </c>
      <c r="J112" s="260" t="s">
        <v>672</v>
      </c>
      <c r="K112" s="260" t="s">
        <v>672</v>
      </c>
      <c r="L112" s="184">
        <v>0</v>
      </c>
      <c r="M112" s="285" t="s">
        <v>959</v>
      </c>
      <c r="N112" s="240" t="s">
        <v>386</v>
      </c>
    </row>
    <row r="113" spans="1:14" ht="266.25" customHeight="1" x14ac:dyDescent="0.15">
      <c r="A113" s="224" t="s">
        <v>955</v>
      </c>
      <c r="B113" s="203" t="s">
        <v>299</v>
      </c>
      <c r="C113" s="188" t="s">
        <v>300</v>
      </c>
      <c r="D113" s="188" t="s">
        <v>960</v>
      </c>
      <c r="E113" s="189" t="s">
        <v>961</v>
      </c>
      <c r="F113" s="192">
        <v>1</v>
      </c>
      <c r="G113" s="251">
        <v>45280</v>
      </c>
      <c r="H113" s="191">
        <v>45473</v>
      </c>
      <c r="I113" s="260">
        <v>27</v>
      </c>
      <c r="J113" s="310" t="s">
        <v>869</v>
      </c>
      <c r="K113" s="310" t="s">
        <v>870</v>
      </c>
      <c r="L113" s="184">
        <v>1</v>
      </c>
      <c r="M113" s="285" t="s">
        <v>962</v>
      </c>
      <c r="N113" s="318" t="s">
        <v>855</v>
      </c>
    </row>
    <row r="114" spans="1:14" ht="135" x14ac:dyDescent="0.15">
      <c r="A114" s="224" t="s">
        <v>955</v>
      </c>
      <c r="B114" s="203" t="s">
        <v>299</v>
      </c>
      <c r="C114" s="188" t="s">
        <v>300</v>
      </c>
      <c r="D114" s="188" t="s">
        <v>963</v>
      </c>
      <c r="E114" s="189" t="s">
        <v>964</v>
      </c>
      <c r="F114" s="192">
        <v>7</v>
      </c>
      <c r="G114" s="251">
        <v>45280</v>
      </c>
      <c r="H114" s="191">
        <v>45688</v>
      </c>
      <c r="I114" s="260">
        <v>58</v>
      </c>
      <c r="J114" s="310" t="s">
        <v>869</v>
      </c>
      <c r="K114" s="310" t="s">
        <v>870</v>
      </c>
      <c r="L114" s="184">
        <v>0</v>
      </c>
      <c r="M114" s="285" t="s">
        <v>965</v>
      </c>
      <c r="N114" s="240" t="s">
        <v>386</v>
      </c>
    </row>
    <row r="115" spans="1:14" ht="240" x14ac:dyDescent="0.15">
      <c r="A115" s="224" t="s">
        <v>955</v>
      </c>
      <c r="B115" s="203" t="s">
        <v>299</v>
      </c>
      <c r="C115" s="188" t="s">
        <v>300</v>
      </c>
      <c r="D115" s="188" t="s">
        <v>674</v>
      </c>
      <c r="E115" s="189" t="s">
        <v>675</v>
      </c>
      <c r="F115" s="190" t="s">
        <v>61</v>
      </c>
      <c r="G115" s="251">
        <v>45280</v>
      </c>
      <c r="H115" s="191">
        <v>45382</v>
      </c>
      <c r="I115" s="260">
        <v>14</v>
      </c>
      <c r="J115" s="260" t="s">
        <v>926</v>
      </c>
      <c r="K115" s="249" t="s">
        <v>670</v>
      </c>
      <c r="L115" s="205">
        <v>1</v>
      </c>
      <c r="M115" s="285" t="s">
        <v>966</v>
      </c>
      <c r="N115" s="215" t="s">
        <v>102</v>
      </c>
    </row>
    <row r="116" spans="1:14" ht="150" x14ac:dyDescent="0.15">
      <c r="A116" s="224" t="s">
        <v>955</v>
      </c>
      <c r="B116" s="203" t="s">
        <v>299</v>
      </c>
      <c r="C116" s="188" t="s">
        <v>300</v>
      </c>
      <c r="D116" s="188" t="s">
        <v>929</v>
      </c>
      <c r="E116" s="189" t="s">
        <v>930</v>
      </c>
      <c r="F116" s="190" t="s">
        <v>61</v>
      </c>
      <c r="G116" s="251">
        <v>45280</v>
      </c>
      <c r="H116" s="191">
        <v>45382</v>
      </c>
      <c r="I116" s="260">
        <v>14</v>
      </c>
      <c r="J116" s="249" t="s">
        <v>656</v>
      </c>
      <c r="K116" s="299" t="s">
        <v>666</v>
      </c>
      <c r="L116" s="205">
        <v>0</v>
      </c>
      <c r="M116" s="285" t="s">
        <v>967</v>
      </c>
      <c r="N116" s="211" t="s">
        <v>69</v>
      </c>
    </row>
    <row r="117" spans="1:14" ht="225" x14ac:dyDescent="0.15">
      <c r="A117" s="322" t="s">
        <v>968</v>
      </c>
      <c r="B117" s="203" t="s">
        <v>969</v>
      </c>
      <c r="C117" s="188" t="s">
        <v>970</v>
      </c>
      <c r="D117" s="188" t="s">
        <v>971</v>
      </c>
      <c r="E117" s="189" t="s">
        <v>972</v>
      </c>
      <c r="F117" s="190" t="s">
        <v>61</v>
      </c>
      <c r="G117" s="191">
        <v>45461</v>
      </c>
      <c r="H117" s="191">
        <v>45491</v>
      </c>
      <c r="I117" s="192">
        <v>4</v>
      </c>
      <c r="J117" s="260" t="s">
        <v>973</v>
      </c>
      <c r="K117" s="270" t="s">
        <v>87</v>
      </c>
      <c r="L117" s="205">
        <v>1</v>
      </c>
      <c r="M117" s="194" t="s">
        <v>974</v>
      </c>
      <c r="N117" s="318" t="s">
        <v>47</v>
      </c>
    </row>
    <row r="118" spans="1:14" ht="206" customHeight="1" x14ac:dyDescent="0.15">
      <c r="A118" s="322" t="s">
        <v>975</v>
      </c>
      <c r="B118" s="203" t="s">
        <v>969</v>
      </c>
      <c r="C118" s="188" t="s">
        <v>970</v>
      </c>
      <c r="D118" s="188" t="s">
        <v>976</v>
      </c>
      <c r="E118" s="189" t="s">
        <v>977</v>
      </c>
      <c r="F118" s="190" t="s">
        <v>61</v>
      </c>
      <c r="G118" s="191">
        <v>45474</v>
      </c>
      <c r="H118" s="191">
        <v>45503</v>
      </c>
      <c r="I118" s="189">
        <v>4</v>
      </c>
      <c r="J118" s="260" t="s">
        <v>978</v>
      </c>
      <c r="K118" s="260" t="s">
        <v>690</v>
      </c>
      <c r="L118" s="205">
        <v>1</v>
      </c>
      <c r="M118" s="219" t="s">
        <v>979</v>
      </c>
      <c r="N118" s="318" t="s">
        <v>47</v>
      </c>
    </row>
    <row r="119" spans="1:14" ht="135" x14ac:dyDescent="0.15">
      <c r="A119" s="322" t="s">
        <v>975</v>
      </c>
      <c r="B119" s="203" t="s">
        <v>969</v>
      </c>
      <c r="C119" s="188" t="s">
        <v>970</v>
      </c>
      <c r="D119" s="188" t="s">
        <v>980</v>
      </c>
      <c r="E119" s="189" t="s">
        <v>981</v>
      </c>
      <c r="F119" s="190" t="s">
        <v>61</v>
      </c>
      <c r="G119" s="191">
        <v>45505</v>
      </c>
      <c r="H119" s="191">
        <v>45534</v>
      </c>
      <c r="I119" s="189">
        <v>4</v>
      </c>
      <c r="J119" s="260" t="s">
        <v>978</v>
      </c>
      <c r="K119" s="260" t="s">
        <v>690</v>
      </c>
      <c r="L119" s="205">
        <v>1</v>
      </c>
      <c r="M119" s="194" t="s">
        <v>982</v>
      </c>
      <c r="N119" s="318" t="s">
        <v>47</v>
      </c>
    </row>
    <row r="120" spans="1:14" ht="216.5" customHeight="1" x14ac:dyDescent="0.15">
      <c r="A120" s="322" t="s">
        <v>968</v>
      </c>
      <c r="B120" s="203" t="s">
        <v>969</v>
      </c>
      <c r="C120" s="188" t="s">
        <v>970</v>
      </c>
      <c r="D120" s="188" t="s">
        <v>983</v>
      </c>
      <c r="E120" s="189" t="s">
        <v>984</v>
      </c>
      <c r="F120" s="190" t="s">
        <v>61</v>
      </c>
      <c r="G120" s="191">
        <v>45536</v>
      </c>
      <c r="H120" s="191">
        <v>45565</v>
      </c>
      <c r="I120" s="189">
        <v>4</v>
      </c>
      <c r="J120" s="260" t="s">
        <v>985</v>
      </c>
      <c r="K120" s="249" t="s">
        <v>688</v>
      </c>
      <c r="L120" s="233">
        <v>1</v>
      </c>
      <c r="M120" s="194" t="s">
        <v>986</v>
      </c>
      <c r="N120" s="318" t="s">
        <v>47</v>
      </c>
    </row>
    <row r="121" spans="1:14" ht="146" customHeight="1" x14ac:dyDescent="0.15">
      <c r="A121" s="322" t="s">
        <v>968</v>
      </c>
      <c r="B121" s="203" t="s">
        <v>969</v>
      </c>
      <c r="C121" s="188" t="s">
        <v>970</v>
      </c>
      <c r="D121" s="188" t="s">
        <v>987</v>
      </c>
      <c r="E121" s="189" t="s">
        <v>988</v>
      </c>
      <c r="F121" s="190" t="s">
        <v>61</v>
      </c>
      <c r="G121" s="191">
        <v>45536</v>
      </c>
      <c r="H121" s="191">
        <v>45565</v>
      </c>
      <c r="I121" s="189">
        <v>4</v>
      </c>
      <c r="J121" s="260" t="s">
        <v>978</v>
      </c>
      <c r="K121" s="260" t="s">
        <v>690</v>
      </c>
      <c r="L121" s="205">
        <v>0</v>
      </c>
      <c r="M121" s="194" t="s">
        <v>989</v>
      </c>
      <c r="N121" s="211" t="s">
        <v>69</v>
      </c>
    </row>
    <row r="122" spans="1:14" ht="248.5" customHeight="1" x14ac:dyDescent="0.15">
      <c r="A122" s="322" t="s">
        <v>968</v>
      </c>
      <c r="B122" s="203" t="s">
        <v>969</v>
      </c>
      <c r="C122" s="188" t="s">
        <v>970</v>
      </c>
      <c r="D122" s="188" t="s">
        <v>990</v>
      </c>
      <c r="E122" s="189" t="s">
        <v>991</v>
      </c>
      <c r="F122" s="190" t="s">
        <v>61</v>
      </c>
      <c r="G122" s="191">
        <v>45566</v>
      </c>
      <c r="H122" s="191">
        <v>45595</v>
      </c>
      <c r="I122" s="189">
        <v>4</v>
      </c>
      <c r="J122" s="260" t="s">
        <v>978</v>
      </c>
      <c r="K122" s="260" t="s">
        <v>690</v>
      </c>
      <c r="L122" s="233">
        <v>0.5</v>
      </c>
      <c r="M122" s="194" t="s">
        <v>992</v>
      </c>
      <c r="N122" s="211" t="s">
        <v>69</v>
      </c>
    </row>
    <row r="123" spans="1:14" ht="135" x14ac:dyDescent="0.15">
      <c r="A123" s="322" t="s">
        <v>993</v>
      </c>
      <c r="B123" s="203" t="s">
        <v>994</v>
      </c>
      <c r="C123" s="188" t="s">
        <v>970</v>
      </c>
      <c r="D123" s="188" t="s">
        <v>980</v>
      </c>
      <c r="E123" s="189" t="s">
        <v>981</v>
      </c>
      <c r="F123" s="190" t="s">
        <v>61</v>
      </c>
      <c r="G123" s="191">
        <v>45505</v>
      </c>
      <c r="H123" s="191">
        <v>45534</v>
      </c>
      <c r="I123" s="189">
        <v>4</v>
      </c>
      <c r="J123" s="260" t="s">
        <v>978</v>
      </c>
      <c r="K123" s="260" t="s">
        <v>690</v>
      </c>
      <c r="L123" s="205">
        <v>1</v>
      </c>
      <c r="M123" s="194" t="s">
        <v>995</v>
      </c>
      <c r="N123" s="318" t="s">
        <v>47</v>
      </c>
    </row>
    <row r="124" spans="1:14" ht="270" x14ac:dyDescent="0.15">
      <c r="A124" s="322" t="s">
        <v>993</v>
      </c>
      <c r="B124" s="203" t="s">
        <v>994</v>
      </c>
      <c r="C124" s="188" t="s">
        <v>970</v>
      </c>
      <c r="D124" s="188" t="s">
        <v>996</v>
      </c>
      <c r="E124" s="189" t="s">
        <v>997</v>
      </c>
      <c r="F124" s="190" t="s">
        <v>61</v>
      </c>
      <c r="G124" s="191">
        <v>45505</v>
      </c>
      <c r="H124" s="191">
        <v>45534</v>
      </c>
      <c r="I124" s="189">
        <v>4</v>
      </c>
      <c r="J124" s="260" t="s">
        <v>978</v>
      </c>
      <c r="K124" s="260" t="s">
        <v>690</v>
      </c>
      <c r="L124" s="205">
        <v>0.8</v>
      </c>
      <c r="M124" s="194" t="s">
        <v>998</v>
      </c>
      <c r="N124" s="211" t="s">
        <v>69</v>
      </c>
    </row>
    <row r="125" spans="1:14" ht="219.5" customHeight="1" x14ac:dyDescent="0.15">
      <c r="A125" s="322" t="s">
        <v>993</v>
      </c>
      <c r="B125" s="203" t="s">
        <v>994</v>
      </c>
      <c r="C125" s="188" t="s">
        <v>970</v>
      </c>
      <c r="D125" s="188" t="s">
        <v>983</v>
      </c>
      <c r="E125" s="189" t="s">
        <v>984</v>
      </c>
      <c r="F125" s="190" t="s">
        <v>61</v>
      </c>
      <c r="G125" s="191">
        <v>45536</v>
      </c>
      <c r="H125" s="191">
        <v>45565</v>
      </c>
      <c r="I125" s="189">
        <v>4</v>
      </c>
      <c r="J125" s="260" t="s">
        <v>985</v>
      </c>
      <c r="K125" s="249" t="s">
        <v>688</v>
      </c>
      <c r="L125" s="205">
        <v>1</v>
      </c>
      <c r="M125" s="194" t="s">
        <v>999</v>
      </c>
      <c r="N125" s="318" t="s">
        <v>47</v>
      </c>
    </row>
    <row r="126" spans="1:14" ht="165" x14ac:dyDescent="0.15">
      <c r="A126" s="323" t="s">
        <v>1000</v>
      </c>
      <c r="B126" s="324" t="s">
        <v>1001</v>
      </c>
      <c r="C126" s="324" t="s">
        <v>1002</v>
      </c>
      <c r="D126" s="324" t="s">
        <v>1003</v>
      </c>
      <c r="E126" s="325" t="s">
        <v>1004</v>
      </c>
      <c r="F126" s="326">
        <v>1</v>
      </c>
      <c r="G126" s="327">
        <v>45568</v>
      </c>
      <c r="H126" s="327">
        <v>45595</v>
      </c>
      <c r="I126" s="325">
        <v>4</v>
      </c>
      <c r="J126" s="328" t="s">
        <v>713</v>
      </c>
      <c r="K126" s="328" t="s">
        <v>713</v>
      </c>
      <c r="L126" s="184">
        <v>0</v>
      </c>
      <c r="M126" s="194" t="s">
        <v>1005</v>
      </c>
      <c r="N126" s="211" t="s">
        <v>69</v>
      </c>
    </row>
    <row r="127" spans="1:14" ht="120" x14ac:dyDescent="0.15">
      <c r="A127" s="323" t="s">
        <v>1000</v>
      </c>
      <c r="B127" s="324" t="s">
        <v>1001</v>
      </c>
      <c r="C127" s="324" t="s">
        <v>1002</v>
      </c>
      <c r="D127" s="324" t="s">
        <v>1006</v>
      </c>
      <c r="E127" s="325" t="s">
        <v>1007</v>
      </c>
      <c r="F127" s="325">
        <v>9</v>
      </c>
      <c r="G127" s="327">
        <v>45568</v>
      </c>
      <c r="H127" s="327">
        <v>45838</v>
      </c>
      <c r="I127" s="325">
        <v>38</v>
      </c>
      <c r="J127" s="328" t="s">
        <v>713</v>
      </c>
      <c r="K127" s="328" t="s">
        <v>713</v>
      </c>
      <c r="L127" s="184">
        <v>0</v>
      </c>
      <c r="M127" s="194" t="s">
        <v>1008</v>
      </c>
      <c r="N127" s="240" t="s">
        <v>386</v>
      </c>
    </row>
    <row r="128" spans="1:14" ht="165" x14ac:dyDescent="0.15">
      <c r="A128" s="323" t="s">
        <v>1000</v>
      </c>
      <c r="B128" s="324" t="s">
        <v>1001</v>
      </c>
      <c r="C128" s="324" t="s">
        <v>1002</v>
      </c>
      <c r="D128" s="324" t="s">
        <v>1009</v>
      </c>
      <c r="E128" s="325" t="s">
        <v>1010</v>
      </c>
      <c r="F128" s="326">
        <v>1</v>
      </c>
      <c r="G128" s="327">
        <v>45568</v>
      </c>
      <c r="H128" s="329">
        <v>45656</v>
      </c>
      <c r="I128" s="319">
        <v>12</v>
      </c>
      <c r="J128" s="328" t="s">
        <v>713</v>
      </c>
      <c r="K128" s="328" t="s">
        <v>713</v>
      </c>
      <c r="L128" s="184">
        <v>0</v>
      </c>
      <c r="M128" s="194" t="s">
        <v>1011</v>
      </c>
      <c r="N128" s="211" t="s">
        <v>69</v>
      </c>
    </row>
    <row r="129" spans="1:14" ht="120" x14ac:dyDescent="0.15">
      <c r="A129" s="323" t="s">
        <v>1000</v>
      </c>
      <c r="B129" s="324" t="s">
        <v>1001</v>
      </c>
      <c r="C129" s="324" t="s">
        <v>1002</v>
      </c>
      <c r="D129" s="324" t="s">
        <v>1012</v>
      </c>
      <c r="E129" s="325" t="s">
        <v>1013</v>
      </c>
      <c r="F129" s="325">
        <v>9</v>
      </c>
      <c r="G129" s="327">
        <v>45568</v>
      </c>
      <c r="H129" s="327">
        <v>45595</v>
      </c>
      <c r="I129" s="325">
        <v>4</v>
      </c>
      <c r="J129" s="328" t="s">
        <v>713</v>
      </c>
      <c r="K129" s="328" t="s">
        <v>713</v>
      </c>
      <c r="L129" s="184">
        <v>0</v>
      </c>
      <c r="M129" s="194" t="s">
        <v>1014</v>
      </c>
      <c r="N129" s="211" t="s">
        <v>69</v>
      </c>
    </row>
    <row r="130" spans="1:14" ht="135" x14ac:dyDescent="0.15">
      <c r="A130" s="323" t="s">
        <v>1000</v>
      </c>
      <c r="B130" s="324" t="s">
        <v>1001</v>
      </c>
      <c r="C130" s="330" t="s">
        <v>737</v>
      </c>
      <c r="D130" s="330" t="s">
        <v>738</v>
      </c>
      <c r="E130" s="331" t="s">
        <v>104</v>
      </c>
      <c r="F130" s="332">
        <v>1</v>
      </c>
      <c r="G130" s="327">
        <v>45575</v>
      </c>
      <c r="H130" s="327">
        <v>45838</v>
      </c>
      <c r="I130" s="325">
        <v>38</v>
      </c>
      <c r="J130" s="328" t="s">
        <v>1015</v>
      </c>
      <c r="K130" s="249" t="s">
        <v>678</v>
      </c>
      <c r="L130" s="184">
        <v>0</v>
      </c>
      <c r="M130" s="194" t="s">
        <v>1016</v>
      </c>
      <c r="N130" s="240" t="s">
        <v>386</v>
      </c>
    </row>
    <row r="131" spans="1:14" ht="150" x14ac:dyDescent="0.15">
      <c r="A131" s="333" t="s">
        <v>1017</v>
      </c>
      <c r="B131" s="324" t="s">
        <v>1018</v>
      </c>
      <c r="C131" s="324" t="s">
        <v>1019</v>
      </c>
      <c r="D131" s="324" t="s">
        <v>1020</v>
      </c>
      <c r="E131" s="325" t="s">
        <v>1021</v>
      </c>
      <c r="F131" s="326">
        <v>1</v>
      </c>
      <c r="G131" s="329">
        <v>45568</v>
      </c>
      <c r="H131" s="329">
        <v>45656</v>
      </c>
      <c r="I131" s="319">
        <v>12</v>
      </c>
      <c r="J131" s="328" t="s">
        <v>713</v>
      </c>
      <c r="K131" s="328" t="s">
        <v>713</v>
      </c>
      <c r="L131" s="184">
        <v>0</v>
      </c>
      <c r="M131" s="194" t="s">
        <v>1022</v>
      </c>
      <c r="N131" s="211" t="s">
        <v>69</v>
      </c>
    </row>
    <row r="132" spans="1:14" ht="150" x14ac:dyDescent="0.15">
      <c r="A132" s="333" t="s">
        <v>1017</v>
      </c>
      <c r="B132" s="324" t="s">
        <v>1018</v>
      </c>
      <c r="C132" s="324" t="s">
        <v>1019</v>
      </c>
      <c r="D132" s="324" t="s">
        <v>1023</v>
      </c>
      <c r="E132" s="325" t="s">
        <v>1010</v>
      </c>
      <c r="F132" s="326">
        <v>1</v>
      </c>
      <c r="G132" s="329">
        <v>45568</v>
      </c>
      <c r="H132" s="329">
        <v>45656</v>
      </c>
      <c r="I132" s="319">
        <v>12</v>
      </c>
      <c r="J132" s="328" t="s">
        <v>713</v>
      </c>
      <c r="K132" s="328" t="s">
        <v>713</v>
      </c>
      <c r="L132" s="184">
        <v>0</v>
      </c>
      <c r="M132" s="194" t="s">
        <v>1022</v>
      </c>
      <c r="N132" s="211" t="s">
        <v>69</v>
      </c>
    </row>
    <row r="133" spans="1:14" ht="135" x14ac:dyDescent="0.15">
      <c r="A133" s="333" t="s">
        <v>1017</v>
      </c>
      <c r="B133" s="324" t="s">
        <v>1018</v>
      </c>
      <c r="C133" s="330" t="s">
        <v>737</v>
      </c>
      <c r="D133" s="330" t="s">
        <v>738</v>
      </c>
      <c r="E133" s="331" t="s">
        <v>104</v>
      </c>
      <c r="F133" s="332">
        <v>1</v>
      </c>
      <c r="G133" s="327">
        <v>45575</v>
      </c>
      <c r="H133" s="327">
        <v>45838</v>
      </c>
      <c r="I133" s="325">
        <v>38</v>
      </c>
      <c r="J133" s="328" t="s">
        <v>1015</v>
      </c>
      <c r="K133" s="249" t="s">
        <v>678</v>
      </c>
      <c r="L133" s="184">
        <v>0</v>
      </c>
      <c r="M133" s="194" t="s">
        <v>1016</v>
      </c>
      <c r="N133" s="240" t="s">
        <v>386</v>
      </c>
    </row>
    <row r="134" spans="1:14" ht="165" x14ac:dyDescent="0.15">
      <c r="A134" s="333" t="s">
        <v>1017</v>
      </c>
      <c r="B134" s="324" t="s">
        <v>1018</v>
      </c>
      <c r="C134" s="324" t="s">
        <v>1019</v>
      </c>
      <c r="D134" s="324" t="s">
        <v>1024</v>
      </c>
      <c r="E134" s="325" t="s">
        <v>1025</v>
      </c>
      <c r="F134" s="334">
        <v>1</v>
      </c>
      <c r="G134" s="329">
        <v>45568</v>
      </c>
      <c r="H134" s="329">
        <v>45656</v>
      </c>
      <c r="I134" s="335">
        <v>12</v>
      </c>
      <c r="J134" s="328" t="s">
        <v>713</v>
      </c>
      <c r="K134" s="328" t="s">
        <v>713</v>
      </c>
      <c r="L134" s="184">
        <v>0</v>
      </c>
      <c r="M134" s="194" t="s">
        <v>1026</v>
      </c>
      <c r="N134" s="211" t="s">
        <v>69</v>
      </c>
    </row>
    <row r="135" spans="1:14" ht="96" x14ac:dyDescent="0.15">
      <c r="A135" s="336" t="s">
        <v>1027</v>
      </c>
      <c r="B135" s="337" t="s">
        <v>1028</v>
      </c>
      <c r="C135" s="337" t="s">
        <v>1029</v>
      </c>
      <c r="D135" s="387" t="s">
        <v>1030</v>
      </c>
      <c r="E135" s="338" t="s">
        <v>1031</v>
      </c>
      <c r="F135" s="339">
        <v>1</v>
      </c>
      <c r="G135" s="340">
        <v>45659</v>
      </c>
      <c r="H135" s="340">
        <v>45838</v>
      </c>
      <c r="I135" s="339">
        <v>25</v>
      </c>
      <c r="J135" s="328" t="s">
        <v>1032</v>
      </c>
      <c r="K135" s="260" t="s">
        <v>672</v>
      </c>
      <c r="L135" s="184">
        <v>0</v>
      </c>
      <c r="M135" s="200" t="s">
        <v>1033</v>
      </c>
      <c r="N135" s="240" t="s">
        <v>386</v>
      </c>
    </row>
    <row r="136" spans="1:14" ht="96" x14ac:dyDescent="0.15">
      <c r="A136" s="336" t="s">
        <v>1027</v>
      </c>
      <c r="B136" s="337" t="s">
        <v>1028</v>
      </c>
      <c r="C136" s="337" t="s">
        <v>1029</v>
      </c>
      <c r="D136" s="387" t="s">
        <v>1034</v>
      </c>
      <c r="E136" s="338" t="s">
        <v>1035</v>
      </c>
      <c r="F136" s="339">
        <v>1</v>
      </c>
      <c r="G136" s="340">
        <v>45659</v>
      </c>
      <c r="H136" s="340">
        <v>45746</v>
      </c>
      <c r="I136" s="339">
        <v>12</v>
      </c>
      <c r="J136" s="328" t="s">
        <v>1032</v>
      </c>
      <c r="K136" s="260" t="s">
        <v>672</v>
      </c>
      <c r="L136" s="184">
        <v>0</v>
      </c>
      <c r="M136" s="200" t="s">
        <v>1036</v>
      </c>
      <c r="N136" s="240" t="s">
        <v>386</v>
      </c>
    </row>
    <row r="137" spans="1:14" ht="96" x14ac:dyDescent="0.15">
      <c r="A137" s="336" t="s">
        <v>1027</v>
      </c>
      <c r="B137" s="337" t="s">
        <v>1028</v>
      </c>
      <c r="C137" s="337" t="s">
        <v>1029</v>
      </c>
      <c r="D137" s="387" t="s">
        <v>1037</v>
      </c>
      <c r="E137" s="388" t="s">
        <v>1035</v>
      </c>
      <c r="F137" s="339">
        <v>1</v>
      </c>
      <c r="G137" s="340">
        <v>45659</v>
      </c>
      <c r="H137" s="340">
        <v>45746</v>
      </c>
      <c r="I137" s="339">
        <v>12</v>
      </c>
      <c r="J137" s="328" t="s">
        <v>1032</v>
      </c>
      <c r="K137" s="260" t="s">
        <v>672</v>
      </c>
      <c r="L137" s="184">
        <v>0</v>
      </c>
      <c r="M137" s="200" t="s">
        <v>1036</v>
      </c>
      <c r="N137" s="240" t="s">
        <v>386</v>
      </c>
    </row>
    <row r="138" spans="1:14" ht="96" x14ac:dyDescent="0.15">
      <c r="A138" s="336" t="s">
        <v>1027</v>
      </c>
      <c r="B138" s="337" t="s">
        <v>1028</v>
      </c>
      <c r="C138" s="337" t="s">
        <v>1038</v>
      </c>
      <c r="D138" s="387" t="s">
        <v>1039</v>
      </c>
      <c r="E138" s="339" t="s">
        <v>1040</v>
      </c>
      <c r="F138" s="339">
        <v>1</v>
      </c>
      <c r="G138" s="340">
        <v>45678</v>
      </c>
      <c r="H138" s="340">
        <v>45656</v>
      </c>
      <c r="I138" s="339">
        <v>10</v>
      </c>
      <c r="J138" s="328" t="s">
        <v>1032</v>
      </c>
      <c r="K138" s="260" t="s">
        <v>672</v>
      </c>
      <c r="L138" s="184">
        <v>0</v>
      </c>
      <c r="M138" s="200" t="s">
        <v>1041</v>
      </c>
      <c r="N138" s="240" t="s">
        <v>386</v>
      </c>
    </row>
    <row r="139" spans="1:14" ht="96" x14ac:dyDescent="0.15">
      <c r="A139" s="336" t="s">
        <v>1027</v>
      </c>
      <c r="B139" s="337" t="s">
        <v>1028</v>
      </c>
      <c r="C139" s="337" t="s">
        <v>1042</v>
      </c>
      <c r="D139" s="337" t="s">
        <v>1043</v>
      </c>
      <c r="E139" s="338" t="s">
        <v>1044</v>
      </c>
      <c r="F139" s="339">
        <v>1</v>
      </c>
      <c r="G139" s="340">
        <v>45659</v>
      </c>
      <c r="H139" s="340">
        <v>45688</v>
      </c>
      <c r="I139" s="339">
        <v>4</v>
      </c>
      <c r="J139" s="328" t="s">
        <v>107</v>
      </c>
      <c r="K139" s="249" t="s">
        <v>678</v>
      </c>
      <c r="L139" s="184">
        <v>0</v>
      </c>
      <c r="M139" s="200" t="s">
        <v>1045</v>
      </c>
      <c r="N139" s="240" t="s">
        <v>386</v>
      </c>
    </row>
    <row r="140" spans="1:14" ht="96" x14ac:dyDescent="0.15">
      <c r="A140" s="336" t="s">
        <v>1046</v>
      </c>
      <c r="B140" s="337" t="s">
        <v>1047</v>
      </c>
      <c r="C140" s="337" t="s">
        <v>1048</v>
      </c>
      <c r="D140" s="337" t="s">
        <v>1049</v>
      </c>
      <c r="E140" s="338" t="s">
        <v>1050</v>
      </c>
      <c r="F140" s="334">
        <v>1</v>
      </c>
      <c r="G140" s="340">
        <v>45659</v>
      </c>
      <c r="H140" s="340">
        <v>45838</v>
      </c>
      <c r="I140" s="339">
        <v>25</v>
      </c>
      <c r="J140" s="328" t="s">
        <v>1051</v>
      </c>
      <c r="K140" s="249" t="s">
        <v>670</v>
      </c>
      <c r="L140" s="184">
        <v>0</v>
      </c>
      <c r="M140" s="200" t="s">
        <v>1033</v>
      </c>
      <c r="N140" s="240" t="s">
        <v>386</v>
      </c>
    </row>
    <row r="141" spans="1:14" ht="96" x14ac:dyDescent="0.15">
      <c r="A141" s="336" t="s">
        <v>1046</v>
      </c>
      <c r="B141" s="337" t="s">
        <v>1047</v>
      </c>
      <c r="C141" s="337" t="s">
        <v>1048</v>
      </c>
      <c r="D141" s="387" t="s">
        <v>1052</v>
      </c>
      <c r="E141" s="338" t="s">
        <v>1053</v>
      </c>
      <c r="F141" s="334">
        <v>1</v>
      </c>
      <c r="G141" s="340">
        <v>45659</v>
      </c>
      <c r="H141" s="340">
        <v>45746</v>
      </c>
      <c r="I141" s="339">
        <v>12</v>
      </c>
      <c r="J141" s="328" t="s">
        <v>1054</v>
      </c>
      <c r="K141" s="260" t="s">
        <v>672</v>
      </c>
      <c r="L141" s="184">
        <v>0</v>
      </c>
      <c r="M141" s="200" t="s">
        <v>1036</v>
      </c>
      <c r="N141" s="240" t="s">
        <v>386</v>
      </c>
    </row>
    <row r="142" spans="1:14" ht="96" x14ac:dyDescent="0.15">
      <c r="A142" s="336" t="s">
        <v>1046</v>
      </c>
      <c r="B142" s="337" t="s">
        <v>1047</v>
      </c>
      <c r="C142" s="337" t="s">
        <v>1048</v>
      </c>
      <c r="D142" s="387" t="s">
        <v>1055</v>
      </c>
      <c r="E142" s="388" t="s">
        <v>1053</v>
      </c>
      <c r="F142" s="334">
        <v>1</v>
      </c>
      <c r="G142" s="340">
        <v>45659</v>
      </c>
      <c r="H142" s="340">
        <v>45746</v>
      </c>
      <c r="I142" s="339">
        <v>12</v>
      </c>
      <c r="J142" s="328" t="s">
        <v>1054</v>
      </c>
      <c r="K142" s="260" t="s">
        <v>672</v>
      </c>
      <c r="L142" s="184">
        <v>0</v>
      </c>
      <c r="M142" s="200" t="s">
        <v>1036</v>
      </c>
      <c r="N142" s="240" t="s">
        <v>386</v>
      </c>
    </row>
    <row r="143" spans="1:14" ht="96" x14ac:dyDescent="0.15">
      <c r="A143" s="336" t="s">
        <v>1046</v>
      </c>
      <c r="B143" s="337" t="s">
        <v>1047</v>
      </c>
      <c r="C143" s="337" t="s">
        <v>1048</v>
      </c>
      <c r="D143" s="387" t="s">
        <v>1056</v>
      </c>
      <c r="E143" s="338" t="s">
        <v>1057</v>
      </c>
      <c r="F143" s="339">
        <v>4</v>
      </c>
      <c r="G143" s="340">
        <v>45659</v>
      </c>
      <c r="H143" s="340">
        <v>46022</v>
      </c>
      <c r="I143" s="335">
        <v>52</v>
      </c>
      <c r="J143" s="328" t="s">
        <v>1051</v>
      </c>
      <c r="K143" s="249" t="s">
        <v>670</v>
      </c>
      <c r="L143" s="184">
        <v>0</v>
      </c>
      <c r="M143" s="200" t="s">
        <v>1058</v>
      </c>
      <c r="N143" s="240" t="s">
        <v>386</v>
      </c>
    </row>
    <row r="144" spans="1:14" ht="96" x14ac:dyDescent="0.15">
      <c r="A144" s="336" t="s">
        <v>1046</v>
      </c>
      <c r="B144" s="337" t="s">
        <v>1047</v>
      </c>
      <c r="C144" s="337" t="s">
        <v>1048</v>
      </c>
      <c r="D144" s="337" t="s">
        <v>1059</v>
      </c>
      <c r="E144" s="338" t="s">
        <v>1060</v>
      </c>
      <c r="F144" s="339">
        <v>1</v>
      </c>
      <c r="G144" s="340">
        <v>45689</v>
      </c>
      <c r="H144" s="340">
        <v>46022</v>
      </c>
      <c r="I144" s="335">
        <v>12</v>
      </c>
      <c r="J144" s="328" t="s">
        <v>1051</v>
      </c>
      <c r="K144" s="249" t="s">
        <v>670</v>
      </c>
      <c r="L144" s="184">
        <v>0</v>
      </c>
      <c r="M144" s="200" t="s">
        <v>1058</v>
      </c>
      <c r="N144" s="240" t="s">
        <v>386</v>
      </c>
    </row>
    <row r="145" spans="1:14" ht="96" x14ac:dyDescent="0.15">
      <c r="A145" s="336" t="s">
        <v>1046</v>
      </c>
      <c r="B145" s="337" t="s">
        <v>1047</v>
      </c>
      <c r="C145" s="337" t="s">
        <v>1048</v>
      </c>
      <c r="D145" s="337" t="s">
        <v>1061</v>
      </c>
      <c r="E145" s="338" t="s">
        <v>1062</v>
      </c>
      <c r="F145" s="339">
        <v>12</v>
      </c>
      <c r="G145" s="340">
        <v>45659</v>
      </c>
      <c r="H145" s="340">
        <v>46022</v>
      </c>
      <c r="I145" s="335">
        <v>52</v>
      </c>
      <c r="J145" s="328" t="s">
        <v>1051</v>
      </c>
      <c r="K145" s="249" t="s">
        <v>670</v>
      </c>
      <c r="L145" s="184">
        <v>0</v>
      </c>
      <c r="M145" s="200" t="s">
        <v>1058</v>
      </c>
      <c r="N145" s="240" t="s">
        <v>386</v>
      </c>
    </row>
    <row r="146" spans="1:14" ht="96" x14ac:dyDescent="0.15">
      <c r="A146" s="336" t="s">
        <v>1046</v>
      </c>
      <c r="B146" s="337" t="s">
        <v>1047</v>
      </c>
      <c r="C146" s="337" t="s">
        <v>1042</v>
      </c>
      <c r="D146" s="337" t="s">
        <v>1043</v>
      </c>
      <c r="E146" s="338" t="s">
        <v>1044</v>
      </c>
      <c r="F146" s="339">
        <v>1</v>
      </c>
      <c r="G146" s="340">
        <v>45659</v>
      </c>
      <c r="H146" s="340">
        <v>45688</v>
      </c>
      <c r="I146" s="339">
        <v>4</v>
      </c>
      <c r="J146" s="328" t="s">
        <v>107</v>
      </c>
      <c r="K146" s="249" t="s">
        <v>678</v>
      </c>
      <c r="L146" s="184">
        <v>0</v>
      </c>
      <c r="M146" s="200" t="s">
        <v>1033</v>
      </c>
      <c r="N146" s="240" t="s">
        <v>386</v>
      </c>
    </row>
    <row r="147" spans="1:14" ht="96" x14ac:dyDescent="0.15">
      <c r="A147" s="336" t="s">
        <v>1063</v>
      </c>
      <c r="B147" s="337" t="s">
        <v>1064</v>
      </c>
      <c r="C147" s="337" t="s">
        <v>1065</v>
      </c>
      <c r="D147" s="387" t="s">
        <v>1066</v>
      </c>
      <c r="E147" s="338" t="s">
        <v>1067</v>
      </c>
      <c r="F147" s="341">
        <v>1</v>
      </c>
      <c r="G147" s="340">
        <v>45659</v>
      </c>
      <c r="H147" s="340">
        <v>45746</v>
      </c>
      <c r="I147" s="335">
        <v>12</v>
      </c>
      <c r="J147" s="328" t="s">
        <v>1054</v>
      </c>
      <c r="K147" s="260" t="s">
        <v>672</v>
      </c>
      <c r="L147" s="184">
        <v>0</v>
      </c>
      <c r="M147" s="200" t="s">
        <v>1036</v>
      </c>
      <c r="N147" s="240" t="s">
        <v>386</v>
      </c>
    </row>
    <row r="148" spans="1:14" ht="96" x14ac:dyDescent="0.15">
      <c r="A148" s="336" t="s">
        <v>1063</v>
      </c>
      <c r="B148" s="337" t="s">
        <v>1064</v>
      </c>
      <c r="C148" s="337" t="s">
        <v>1065</v>
      </c>
      <c r="D148" s="387" t="s">
        <v>1068</v>
      </c>
      <c r="E148" s="388" t="s">
        <v>1069</v>
      </c>
      <c r="F148" s="341">
        <v>1</v>
      </c>
      <c r="G148" s="340">
        <v>45659</v>
      </c>
      <c r="H148" s="340">
        <v>45746</v>
      </c>
      <c r="I148" s="335">
        <v>12</v>
      </c>
      <c r="J148" s="328" t="s">
        <v>1070</v>
      </c>
      <c r="K148" s="260" t="s">
        <v>672</v>
      </c>
      <c r="L148" s="184">
        <v>0</v>
      </c>
      <c r="M148" s="200" t="s">
        <v>1036</v>
      </c>
      <c r="N148" s="240" t="s">
        <v>386</v>
      </c>
    </row>
    <row r="149" spans="1:14" ht="96" x14ac:dyDescent="0.15">
      <c r="A149" s="336" t="s">
        <v>1063</v>
      </c>
      <c r="B149" s="337" t="s">
        <v>1064</v>
      </c>
      <c r="C149" s="337" t="s">
        <v>1042</v>
      </c>
      <c r="D149" s="337" t="s">
        <v>1043</v>
      </c>
      <c r="E149" s="338" t="s">
        <v>1044</v>
      </c>
      <c r="F149" s="339">
        <v>1</v>
      </c>
      <c r="G149" s="340">
        <v>45659</v>
      </c>
      <c r="H149" s="340">
        <v>45688</v>
      </c>
      <c r="I149" s="339">
        <v>4</v>
      </c>
      <c r="J149" s="328" t="s">
        <v>107</v>
      </c>
      <c r="K149" s="249" t="s">
        <v>678</v>
      </c>
      <c r="L149" s="184">
        <v>0</v>
      </c>
      <c r="M149" s="200" t="s">
        <v>1033</v>
      </c>
      <c r="N149" s="240" t="s">
        <v>386</v>
      </c>
    </row>
    <row r="150" spans="1:14" ht="151.5" customHeight="1" x14ac:dyDescent="0.15">
      <c r="A150" s="336" t="s">
        <v>1071</v>
      </c>
      <c r="B150" s="337" t="s">
        <v>1072</v>
      </c>
      <c r="C150" s="337" t="s">
        <v>1073</v>
      </c>
      <c r="D150" s="337" t="s">
        <v>1074</v>
      </c>
      <c r="E150" s="338" t="s">
        <v>1075</v>
      </c>
      <c r="F150" s="335">
        <v>1</v>
      </c>
      <c r="G150" s="340">
        <v>45659</v>
      </c>
      <c r="H150" s="340">
        <v>45746</v>
      </c>
      <c r="I150" s="335">
        <v>12</v>
      </c>
      <c r="J150" s="328" t="s">
        <v>1076</v>
      </c>
      <c r="K150" s="270" t="s">
        <v>87</v>
      </c>
      <c r="L150" s="184">
        <v>0</v>
      </c>
      <c r="M150" s="200" t="s">
        <v>1036</v>
      </c>
      <c r="N150" s="240" t="s">
        <v>386</v>
      </c>
    </row>
    <row r="151" spans="1:14" ht="159" customHeight="1" x14ac:dyDescent="0.15">
      <c r="A151" s="389" t="s">
        <v>1071</v>
      </c>
      <c r="B151" s="337" t="s">
        <v>1072</v>
      </c>
      <c r="C151" s="337" t="s">
        <v>1073</v>
      </c>
      <c r="D151" s="387" t="s">
        <v>1077</v>
      </c>
      <c r="E151" s="338" t="s">
        <v>1078</v>
      </c>
      <c r="F151" s="334">
        <v>1</v>
      </c>
      <c r="G151" s="340">
        <v>45659</v>
      </c>
      <c r="H151" s="340">
        <v>46022</v>
      </c>
      <c r="I151" s="335">
        <v>52</v>
      </c>
      <c r="J151" s="328" t="s">
        <v>1079</v>
      </c>
      <c r="K151" s="270" t="s">
        <v>87</v>
      </c>
      <c r="L151" s="184">
        <v>0</v>
      </c>
      <c r="M151" s="200" t="s">
        <v>1058</v>
      </c>
      <c r="N151" s="240" t="s">
        <v>386</v>
      </c>
    </row>
    <row r="152" spans="1:14" ht="144.75" customHeight="1" x14ac:dyDescent="0.15">
      <c r="A152" s="389" t="s">
        <v>1071</v>
      </c>
      <c r="B152" s="337" t="s">
        <v>1072</v>
      </c>
      <c r="C152" s="337" t="s">
        <v>1073</v>
      </c>
      <c r="D152" s="387" t="s">
        <v>1080</v>
      </c>
      <c r="E152" s="338" t="s">
        <v>1081</v>
      </c>
      <c r="F152" s="335">
        <v>6</v>
      </c>
      <c r="G152" s="340">
        <v>45659</v>
      </c>
      <c r="H152" s="340">
        <v>45688</v>
      </c>
      <c r="I152" s="335">
        <v>5</v>
      </c>
      <c r="J152" s="328" t="s">
        <v>1079</v>
      </c>
      <c r="K152" s="270" t="s">
        <v>87</v>
      </c>
      <c r="L152" s="184">
        <v>0</v>
      </c>
      <c r="M152" s="200" t="s">
        <v>1033</v>
      </c>
      <c r="N152" s="240" t="s">
        <v>386</v>
      </c>
    </row>
    <row r="153" spans="1:14" ht="150.75" customHeight="1" x14ac:dyDescent="0.15">
      <c r="A153" s="336" t="s">
        <v>1071</v>
      </c>
      <c r="B153" s="337" t="s">
        <v>1072</v>
      </c>
      <c r="C153" s="337" t="s">
        <v>1042</v>
      </c>
      <c r="D153" s="337" t="s">
        <v>1043</v>
      </c>
      <c r="E153" s="338" t="s">
        <v>1044</v>
      </c>
      <c r="F153" s="339">
        <v>1</v>
      </c>
      <c r="G153" s="340">
        <v>45659</v>
      </c>
      <c r="H153" s="340">
        <v>45688</v>
      </c>
      <c r="I153" s="339">
        <v>4</v>
      </c>
      <c r="J153" s="328" t="s">
        <v>107</v>
      </c>
      <c r="K153" s="249" t="s">
        <v>678</v>
      </c>
      <c r="L153" s="184">
        <v>0</v>
      </c>
      <c r="M153" s="200" t="s">
        <v>1033</v>
      </c>
      <c r="N153" s="240" t="s">
        <v>386</v>
      </c>
    </row>
    <row r="154" spans="1:14" ht="96" x14ac:dyDescent="0.15">
      <c r="A154" s="336" t="s">
        <v>1082</v>
      </c>
      <c r="B154" s="337" t="s">
        <v>1083</v>
      </c>
      <c r="C154" s="337" t="s">
        <v>1073</v>
      </c>
      <c r="D154" s="337" t="s">
        <v>1074</v>
      </c>
      <c r="E154" s="338" t="s">
        <v>1075</v>
      </c>
      <c r="F154" s="335">
        <v>1</v>
      </c>
      <c r="G154" s="340">
        <v>45659</v>
      </c>
      <c r="H154" s="340">
        <v>45746</v>
      </c>
      <c r="I154" s="335">
        <v>12</v>
      </c>
      <c r="J154" s="328" t="s">
        <v>1076</v>
      </c>
      <c r="K154" s="270" t="s">
        <v>87</v>
      </c>
      <c r="L154" s="184">
        <v>0</v>
      </c>
      <c r="M154" s="200" t="s">
        <v>1036</v>
      </c>
      <c r="N154" s="240" t="s">
        <v>386</v>
      </c>
    </row>
    <row r="155" spans="1:14" ht="96" x14ac:dyDescent="0.15">
      <c r="A155" s="389" t="s">
        <v>1082</v>
      </c>
      <c r="B155" s="337" t="s">
        <v>1083</v>
      </c>
      <c r="C155" s="337" t="s">
        <v>1073</v>
      </c>
      <c r="D155" s="387" t="s">
        <v>1077</v>
      </c>
      <c r="E155" s="388" t="s">
        <v>1078</v>
      </c>
      <c r="F155" s="334">
        <v>1</v>
      </c>
      <c r="G155" s="340">
        <v>45659</v>
      </c>
      <c r="H155" s="340">
        <v>46022</v>
      </c>
      <c r="I155" s="335">
        <v>52</v>
      </c>
      <c r="J155" s="328" t="s">
        <v>1079</v>
      </c>
      <c r="K155" s="270" t="s">
        <v>87</v>
      </c>
      <c r="L155" s="184">
        <v>0</v>
      </c>
      <c r="M155" s="200" t="s">
        <v>1058</v>
      </c>
      <c r="N155" s="240" t="s">
        <v>386</v>
      </c>
    </row>
    <row r="156" spans="1:14" ht="96" x14ac:dyDescent="0.15">
      <c r="A156" s="389" t="s">
        <v>1082</v>
      </c>
      <c r="B156" s="337" t="s">
        <v>1083</v>
      </c>
      <c r="C156" s="337" t="s">
        <v>1073</v>
      </c>
      <c r="D156" s="387" t="s">
        <v>1084</v>
      </c>
      <c r="E156" s="338" t="s">
        <v>1081</v>
      </c>
      <c r="F156" s="335">
        <v>3</v>
      </c>
      <c r="G156" s="340">
        <v>45659</v>
      </c>
      <c r="H156" s="340">
        <v>45688</v>
      </c>
      <c r="I156" s="335">
        <v>5</v>
      </c>
      <c r="J156" s="328" t="s">
        <v>1079</v>
      </c>
      <c r="K156" s="270" t="s">
        <v>87</v>
      </c>
      <c r="L156" s="184">
        <v>0</v>
      </c>
      <c r="M156" s="200" t="s">
        <v>1033</v>
      </c>
      <c r="N156" s="240" t="s">
        <v>386</v>
      </c>
    </row>
    <row r="157" spans="1:14" ht="96" x14ac:dyDescent="0.15">
      <c r="A157" s="336" t="s">
        <v>1082</v>
      </c>
      <c r="B157" s="337" t="s">
        <v>1083</v>
      </c>
      <c r="C157" s="337" t="s">
        <v>1042</v>
      </c>
      <c r="D157" s="337" t="s">
        <v>1043</v>
      </c>
      <c r="E157" s="338" t="s">
        <v>1044</v>
      </c>
      <c r="F157" s="339">
        <v>1</v>
      </c>
      <c r="G157" s="340">
        <v>45659</v>
      </c>
      <c r="H157" s="340">
        <v>45688</v>
      </c>
      <c r="I157" s="339">
        <v>4</v>
      </c>
      <c r="J157" s="328" t="s">
        <v>107</v>
      </c>
      <c r="K157" s="249" t="s">
        <v>678</v>
      </c>
      <c r="L157" s="184">
        <v>0</v>
      </c>
      <c r="M157" s="200" t="s">
        <v>1033</v>
      </c>
      <c r="N157" s="240" t="s">
        <v>386</v>
      </c>
    </row>
    <row r="158" spans="1:14" ht="112" x14ac:dyDescent="0.15">
      <c r="A158" s="336" t="s">
        <v>1085</v>
      </c>
      <c r="B158" s="337" t="s">
        <v>1086</v>
      </c>
      <c r="C158" s="337" t="s">
        <v>1087</v>
      </c>
      <c r="D158" s="387" t="s">
        <v>1088</v>
      </c>
      <c r="E158" s="338" t="s">
        <v>1089</v>
      </c>
      <c r="F158" s="335">
        <v>1</v>
      </c>
      <c r="G158" s="340">
        <v>45649</v>
      </c>
      <c r="H158" s="340">
        <v>45657</v>
      </c>
      <c r="I158" s="335">
        <v>2</v>
      </c>
      <c r="J158" s="328" t="s">
        <v>1090</v>
      </c>
      <c r="K158" s="328" t="s">
        <v>1091</v>
      </c>
      <c r="L158" s="184">
        <v>0</v>
      </c>
      <c r="M158" s="200" t="s">
        <v>1092</v>
      </c>
      <c r="N158" s="240" t="s">
        <v>386</v>
      </c>
    </row>
    <row r="159" spans="1:14" ht="96" x14ac:dyDescent="0.15">
      <c r="A159" s="336" t="s">
        <v>1085</v>
      </c>
      <c r="B159" s="337" t="s">
        <v>1093</v>
      </c>
      <c r="C159" s="337" t="s">
        <v>1087</v>
      </c>
      <c r="D159" s="387" t="s">
        <v>1094</v>
      </c>
      <c r="E159" s="388" t="s">
        <v>1095</v>
      </c>
      <c r="F159" s="335">
        <v>4</v>
      </c>
      <c r="G159" s="340">
        <v>45659</v>
      </c>
      <c r="H159" s="340">
        <v>46022</v>
      </c>
      <c r="I159" s="335">
        <v>52</v>
      </c>
      <c r="J159" s="328" t="s">
        <v>1090</v>
      </c>
      <c r="K159" s="328" t="s">
        <v>1091</v>
      </c>
      <c r="L159" s="184">
        <v>0</v>
      </c>
      <c r="M159" s="200" t="s">
        <v>1058</v>
      </c>
      <c r="N159" s="240" t="s">
        <v>386</v>
      </c>
    </row>
    <row r="160" spans="1:14" ht="96" x14ac:dyDescent="0.15">
      <c r="A160" s="336" t="s">
        <v>1085</v>
      </c>
      <c r="B160" s="337" t="s">
        <v>1093</v>
      </c>
      <c r="C160" s="337" t="s">
        <v>1087</v>
      </c>
      <c r="D160" s="387" t="s">
        <v>1096</v>
      </c>
      <c r="E160" s="338" t="s">
        <v>1097</v>
      </c>
      <c r="F160" s="334">
        <v>1</v>
      </c>
      <c r="G160" s="340">
        <v>45659</v>
      </c>
      <c r="H160" s="340">
        <v>46022</v>
      </c>
      <c r="I160" s="335">
        <v>52</v>
      </c>
      <c r="J160" s="328" t="s">
        <v>1098</v>
      </c>
      <c r="K160" s="328" t="s">
        <v>713</v>
      </c>
      <c r="L160" s="184">
        <v>0</v>
      </c>
      <c r="M160" s="200" t="s">
        <v>1058</v>
      </c>
      <c r="N160" s="240" t="s">
        <v>386</v>
      </c>
    </row>
    <row r="161" spans="1:14" ht="96" x14ac:dyDescent="0.15">
      <c r="A161" s="336" t="s">
        <v>1085</v>
      </c>
      <c r="B161" s="337" t="s">
        <v>1093</v>
      </c>
      <c r="C161" s="337" t="s">
        <v>1042</v>
      </c>
      <c r="D161" s="337" t="s">
        <v>1043</v>
      </c>
      <c r="E161" s="338" t="s">
        <v>1044</v>
      </c>
      <c r="F161" s="339">
        <v>1</v>
      </c>
      <c r="G161" s="340">
        <v>45659</v>
      </c>
      <c r="H161" s="340">
        <v>45688</v>
      </c>
      <c r="I161" s="339">
        <v>4</v>
      </c>
      <c r="J161" s="328" t="s">
        <v>107</v>
      </c>
      <c r="K161" s="249" t="s">
        <v>678</v>
      </c>
      <c r="L161" s="184">
        <v>0</v>
      </c>
      <c r="M161" s="200" t="s">
        <v>1033</v>
      </c>
      <c r="N161" s="240" t="s">
        <v>386</v>
      </c>
    </row>
    <row r="162" spans="1:14" ht="90" x14ac:dyDescent="0.15">
      <c r="A162" s="336" t="s">
        <v>1099</v>
      </c>
      <c r="B162" s="337" t="s">
        <v>1100</v>
      </c>
      <c r="C162" s="337" t="s">
        <v>1101</v>
      </c>
      <c r="D162" s="387" t="s">
        <v>1102</v>
      </c>
      <c r="E162" s="388" t="s">
        <v>1103</v>
      </c>
      <c r="F162" s="335">
        <v>12</v>
      </c>
      <c r="G162" s="340">
        <v>45659</v>
      </c>
      <c r="H162" s="340">
        <v>46022</v>
      </c>
      <c r="I162" s="335">
        <v>52</v>
      </c>
      <c r="J162" s="328" t="s">
        <v>1104</v>
      </c>
      <c r="K162" s="260" t="s">
        <v>672</v>
      </c>
      <c r="L162" s="184">
        <v>0</v>
      </c>
      <c r="M162" s="200" t="s">
        <v>1058</v>
      </c>
      <c r="N162" s="240" t="s">
        <v>386</v>
      </c>
    </row>
    <row r="163" spans="1:14" ht="90" x14ac:dyDescent="0.15">
      <c r="A163" s="336" t="s">
        <v>1099</v>
      </c>
      <c r="B163" s="337" t="s">
        <v>1100</v>
      </c>
      <c r="C163" s="337" t="s">
        <v>1101</v>
      </c>
      <c r="D163" s="337" t="s">
        <v>1105</v>
      </c>
      <c r="E163" s="338" t="s">
        <v>1106</v>
      </c>
      <c r="F163" s="335">
        <v>12</v>
      </c>
      <c r="G163" s="340">
        <v>45658</v>
      </c>
      <c r="H163" s="340">
        <v>46022</v>
      </c>
      <c r="I163" s="335">
        <v>52</v>
      </c>
      <c r="J163" s="328" t="s">
        <v>713</v>
      </c>
      <c r="K163" s="328" t="s">
        <v>713</v>
      </c>
      <c r="L163" s="184">
        <v>0</v>
      </c>
      <c r="M163" s="200" t="s">
        <v>1058</v>
      </c>
      <c r="N163" s="240" t="s">
        <v>386</v>
      </c>
    </row>
    <row r="164" spans="1:14" ht="90" x14ac:dyDescent="0.15">
      <c r="A164" s="389" t="s">
        <v>1099</v>
      </c>
      <c r="B164" s="337" t="s">
        <v>1100</v>
      </c>
      <c r="C164" s="337" t="s">
        <v>1101</v>
      </c>
      <c r="D164" s="387" t="s">
        <v>1107</v>
      </c>
      <c r="E164" s="338" t="s">
        <v>1108</v>
      </c>
      <c r="F164" s="335">
        <v>12</v>
      </c>
      <c r="G164" s="340">
        <v>45658</v>
      </c>
      <c r="H164" s="340">
        <v>46022</v>
      </c>
      <c r="I164" s="335">
        <v>52</v>
      </c>
      <c r="J164" s="328" t="s">
        <v>1109</v>
      </c>
      <c r="K164" s="328" t="s">
        <v>1110</v>
      </c>
      <c r="L164" s="184">
        <v>0</v>
      </c>
      <c r="M164" s="200" t="s">
        <v>1058</v>
      </c>
      <c r="N164" s="240" t="s">
        <v>386</v>
      </c>
    </row>
    <row r="165" spans="1:14" ht="96" x14ac:dyDescent="0.15">
      <c r="A165" s="336" t="s">
        <v>1111</v>
      </c>
      <c r="B165" s="337" t="s">
        <v>1112</v>
      </c>
      <c r="C165" s="337" t="s">
        <v>1113</v>
      </c>
      <c r="D165" s="387" t="s">
        <v>1114</v>
      </c>
      <c r="E165" s="388" t="s">
        <v>1106</v>
      </c>
      <c r="F165" s="335">
        <v>12</v>
      </c>
      <c r="G165" s="340">
        <v>45658</v>
      </c>
      <c r="H165" s="340">
        <v>46022</v>
      </c>
      <c r="I165" s="335">
        <v>52</v>
      </c>
      <c r="J165" s="328" t="s">
        <v>713</v>
      </c>
      <c r="K165" s="328" t="s">
        <v>713</v>
      </c>
      <c r="L165" s="184">
        <v>0</v>
      </c>
      <c r="M165" s="200" t="s">
        <v>1058</v>
      </c>
      <c r="N165" s="240" t="s">
        <v>386</v>
      </c>
    </row>
    <row r="166" spans="1:14" ht="96" x14ac:dyDescent="0.15">
      <c r="A166" s="336" t="s">
        <v>1111</v>
      </c>
      <c r="B166" s="337" t="s">
        <v>1112</v>
      </c>
      <c r="C166" s="337" t="s">
        <v>1113</v>
      </c>
      <c r="D166" s="387" t="s">
        <v>1115</v>
      </c>
      <c r="E166" s="338" t="s">
        <v>1116</v>
      </c>
      <c r="F166" s="334">
        <v>1</v>
      </c>
      <c r="G166" s="340">
        <v>45658</v>
      </c>
      <c r="H166" s="340">
        <v>46022</v>
      </c>
      <c r="I166" s="335">
        <v>52</v>
      </c>
      <c r="J166" s="328" t="s">
        <v>713</v>
      </c>
      <c r="K166" s="328" t="s">
        <v>713</v>
      </c>
      <c r="L166" s="184">
        <v>0</v>
      </c>
      <c r="M166" s="200" t="s">
        <v>1058</v>
      </c>
      <c r="N166" s="240" t="s">
        <v>386</v>
      </c>
    </row>
    <row r="167" spans="1:14" ht="96" x14ac:dyDescent="0.15">
      <c r="A167" s="336" t="s">
        <v>1111</v>
      </c>
      <c r="B167" s="337" t="s">
        <v>1112</v>
      </c>
      <c r="C167" s="337" t="s">
        <v>1042</v>
      </c>
      <c r="D167" s="337" t="s">
        <v>1043</v>
      </c>
      <c r="E167" s="338" t="s">
        <v>1044</v>
      </c>
      <c r="F167" s="339">
        <v>1</v>
      </c>
      <c r="G167" s="340">
        <v>45659</v>
      </c>
      <c r="H167" s="340">
        <v>45688</v>
      </c>
      <c r="I167" s="339">
        <v>4</v>
      </c>
      <c r="J167" s="328" t="s">
        <v>107</v>
      </c>
      <c r="K167" s="249" t="s">
        <v>678</v>
      </c>
      <c r="L167" s="184">
        <v>0</v>
      </c>
      <c r="M167" s="200" t="s">
        <v>1033</v>
      </c>
      <c r="N167" s="240" t="s">
        <v>386</v>
      </c>
    </row>
    <row r="168" spans="1:14" ht="125.25" customHeight="1" x14ac:dyDescent="0.15">
      <c r="A168" s="336" t="s">
        <v>1117</v>
      </c>
      <c r="B168" s="337" t="s">
        <v>1118</v>
      </c>
      <c r="C168" s="337" t="s">
        <v>1073</v>
      </c>
      <c r="D168" s="337" t="s">
        <v>1074</v>
      </c>
      <c r="E168" s="338" t="s">
        <v>1075</v>
      </c>
      <c r="F168" s="335">
        <v>1</v>
      </c>
      <c r="G168" s="340">
        <v>45659</v>
      </c>
      <c r="H168" s="340">
        <v>45746</v>
      </c>
      <c r="I168" s="335">
        <v>12</v>
      </c>
      <c r="J168" s="328" t="s">
        <v>1076</v>
      </c>
      <c r="K168" s="270" t="s">
        <v>87</v>
      </c>
      <c r="L168" s="184">
        <v>0</v>
      </c>
      <c r="M168" s="200" t="s">
        <v>1036</v>
      </c>
      <c r="N168" s="240" t="s">
        <v>386</v>
      </c>
    </row>
    <row r="169" spans="1:14" ht="96" x14ac:dyDescent="0.15">
      <c r="A169" s="336" t="s">
        <v>1117</v>
      </c>
      <c r="B169" s="337" t="s">
        <v>1118</v>
      </c>
      <c r="C169" s="337" t="s">
        <v>1073</v>
      </c>
      <c r="D169" s="337" t="s">
        <v>1077</v>
      </c>
      <c r="E169" s="338" t="s">
        <v>1078</v>
      </c>
      <c r="F169" s="334">
        <v>1</v>
      </c>
      <c r="G169" s="340">
        <v>45659</v>
      </c>
      <c r="H169" s="340">
        <v>46022</v>
      </c>
      <c r="I169" s="335">
        <v>52</v>
      </c>
      <c r="J169" s="328" t="s">
        <v>1079</v>
      </c>
      <c r="K169" s="270" t="s">
        <v>87</v>
      </c>
      <c r="L169" s="184">
        <v>0</v>
      </c>
      <c r="M169" s="200" t="s">
        <v>1058</v>
      </c>
      <c r="N169" s="240" t="s">
        <v>386</v>
      </c>
    </row>
    <row r="170" spans="1:14" ht="96" x14ac:dyDescent="0.15">
      <c r="A170" s="336" t="s">
        <v>1117</v>
      </c>
      <c r="B170" s="337" t="s">
        <v>1118</v>
      </c>
      <c r="C170" s="337" t="s">
        <v>1073</v>
      </c>
      <c r="D170" s="387" t="s">
        <v>1119</v>
      </c>
      <c r="E170" s="338" t="s">
        <v>1081</v>
      </c>
      <c r="F170" s="335">
        <v>3</v>
      </c>
      <c r="G170" s="340">
        <v>45659</v>
      </c>
      <c r="H170" s="340">
        <v>45688</v>
      </c>
      <c r="I170" s="335">
        <v>5</v>
      </c>
      <c r="J170" s="328" t="s">
        <v>1079</v>
      </c>
      <c r="K170" s="270" t="s">
        <v>87</v>
      </c>
      <c r="L170" s="184">
        <v>0</v>
      </c>
      <c r="M170" s="200" t="s">
        <v>1045</v>
      </c>
      <c r="N170" s="240" t="s">
        <v>386</v>
      </c>
    </row>
    <row r="171" spans="1:14" ht="96" x14ac:dyDescent="0.15">
      <c r="A171" s="336" t="s">
        <v>1117</v>
      </c>
      <c r="B171" s="337" t="s">
        <v>1118</v>
      </c>
      <c r="C171" s="337" t="s">
        <v>1042</v>
      </c>
      <c r="D171" s="337" t="s">
        <v>1043</v>
      </c>
      <c r="E171" s="338" t="s">
        <v>1044</v>
      </c>
      <c r="F171" s="339">
        <v>1</v>
      </c>
      <c r="G171" s="340">
        <v>45659</v>
      </c>
      <c r="H171" s="340">
        <v>45688</v>
      </c>
      <c r="I171" s="339">
        <v>4</v>
      </c>
      <c r="J171" s="328" t="s">
        <v>107</v>
      </c>
      <c r="K171" s="249" t="s">
        <v>678</v>
      </c>
      <c r="L171" s="184">
        <v>0</v>
      </c>
      <c r="M171" s="200" t="s">
        <v>1045</v>
      </c>
      <c r="N171" s="240" t="s">
        <v>386</v>
      </c>
    </row>
    <row r="172" spans="1:14" ht="96" x14ac:dyDescent="0.15">
      <c r="A172" s="336" t="s">
        <v>1120</v>
      </c>
      <c r="B172" s="337" t="s">
        <v>1121</v>
      </c>
      <c r="C172" s="337" t="s">
        <v>1121</v>
      </c>
      <c r="D172" s="337" t="s">
        <v>1094</v>
      </c>
      <c r="E172" s="338" t="s">
        <v>1095</v>
      </c>
      <c r="F172" s="335">
        <v>4</v>
      </c>
      <c r="G172" s="340">
        <v>45659</v>
      </c>
      <c r="H172" s="340">
        <v>46022</v>
      </c>
      <c r="I172" s="335">
        <v>52</v>
      </c>
      <c r="J172" s="328" t="s">
        <v>1122</v>
      </c>
      <c r="K172" s="270" t="s">
        <v>87</v>
      </c>
      <c r="L172" s="184">
        <v>0</v>
      </c>
      <c r="M172" s="200" t="s">
        <v>1058</v>
      </c>
      <c r="N172" s="240" t="s">
        <v>386</v>
      </c>
    </row>
    <row r="173" spans="1:14" ht="168" customHeight="1" x14ac:dyDescent="0.15">
      <c r="A173" s="336" t="s">
        <v>1120</v>
      </c>
      <c r="B173" s="337" t="s">
        <v>1121</v>
      </c>
      <c r="C173" s="337" t="s">
        <v>1121</v>
      </c>
      <c r="D173" s="387" t="s">
        <v>1123</v>
      </c>
      <c r="E173" s="338" t="s">
        <v>1124</v>
      </c>
      <c r="F173" s="335">
        <v>1</v>
      </c>
      <c r="G173" s="340">
        <v>45659</v>
      </c>
      <c r="H173" s="340">
        <v>45746</v>
      </c>
      <c r="I173" s="335">
        <v>12</v>
      </c>
      <c r="J173" s="328" t="s">
        <v>1125</v>
      </c>
      <c r="K173" s="290" t="s">
        <v>634</v>
      </c>
      <c r="L173" s="184">
        <v>0</v>
      </c>
      <c r="M173" s="200" t="s">
        <v>1036</v>
      </c>
      <c r="N173" s="240" t="s">
        <v>386</v>
      </c>
    </row>
    <row r="174" spans="1:14" ht="96" x14ac:dyDescent="0.15">
      <c r="A174" s="336" t="s">
        <v>1120</v>
      </c>
      <c r="B174" s="337" t="s">
        <v>1121</v>
      </c>
      <c r="C174" s="337" t="s">
        <v>1042</v>
      </c>
      <c r="D174" s="337" t="s">
        <v>1043</v>
      </c>
      <c r="E174" s="338" t="s">
        <v>1044</v>
      </c>
      <c r="F174" s="339">
        <v>1</v>
      </c>
      <c r="G174" s="340">
        <v>45659</v>
      </c>
      <c r="H174" s="340">
        <v>45688</v>
      </c>
      <c r="I174" s="339">
        <v>4</v>
      </c>
      <c r="J174" s="328" t="s">
        <v>107</v>
      </c>
      <c r="K174" s="249" t="s">
        <v>678</v>
      </c>
      <c r="L174" s="184">
        <v>0</v>
      </c>
      <c r="M174" s="200" t="s">
        <v>1045</v>
      </c>
      <c r="N174" s="240" t="s">
        <v>386</v>
      </c>
    </row>
    <row r="175" spans="1:14" ht="96" x14ac:dyDescent="0.15">
      <c r="A175" s="336" t="s">
        <v>1126</v>
      </c>
      <c r="B175" s="337" t="s">
        <v>1127</v>
      </c>
      <c r="C175" s="337" t="s">
        <v>1128</v>
      </c>
      <c r="D175" s="337" t="s">
        <v>1129</v>
      </c>
      <c r="E175" s="338" t="s">
        <v>1130</v>
      </c>
      <c r="F175" s="335">
        <v>1</v>
      </c>
      <c r="G175" s="340">
        <v>45659</v>
      </c>
      <c r="H175" s="340">
        <v>45716</v>
      </c>
      <c r="I175" s="335">
        <v>8</v>
      </c>
      <c r="J175" s="328" t="s">
        <v>1131</v>
      </c>
      <c r="K175" s="249" t="s">
        <v>684</v>
      </c>
      <c r="L175" s="184">
        <v>0</v>
      </c>
      <c r="M175" s="200" t="s">
        <v>1132</v>
      </c>
      <c r="N175" s="240" t="s">
        <v>386</v>
      </c>
    </row>
    <row r="176" spans="1:14" ht="96" x14ac:dyDescent="0.15">
      <c r="A176" s="336" t="s">
        <v>1126</v>
      </c>
      <c r="B176" s="337" t="s">
        <v>1127</v>
      </c>
      <c r="C176" s="337" t="s">
        <v>1128</v>
      </c>
      <c r="D176" s="387" t="s">
        <v>1133</v>
      </c>
      <c r="E176" s="338" t="s">
        <v>1062</v>
      </c>
      <c r="F176" s="335">
        <v>12</v>
      </c>
      <c r="G176" s="340">
        <v>45659</v>
      </c>
      <c r="H176" s="340">
        <v>46022</v>
      </c>
      <c r="I176" s="335">
        <v>52</v>
      </c>
      <c r="J176" s="328" t="s">
        <v>1131</v>
      </c>
      <c r="K176" s="249" t="s">
        <v>684</v>
      </c>
      <c r="L176" s="184">
        <v>0</v>
      </c>
      <c r="M176" s="200" t="s">
        <v>1058</v>
      </c>
      <c r="N176" s="240" t="s">
        <v>386</v>
      </c>
    </row>
    <row r="177" spans="1:14" ht="123.75" customHeight="1" x14ac:dyDescent="0.15">
      <c r="A177" s="336" t="s">
        <v>1134</v>
      </c>
      <c r="B177" s="337" t="s">
        <v>1135</v>
      </c>
      <c r="C177" s="337" t="s">
        <v>1073</v>
      </c>
      <c r="D177" s="337" t="s">
        <v>1074</v>
      </c>
      <c r="E177" s="338" t="s">
        <v>1075</v>
      </c>
      <c r="F177" s="335">
        <v>1</v>
      </c>
      <c r="G177" s="340">
        <v>45659</v>
      </c>
      <c r="H177" s="340">
        <v>45746</v>
      </c>
      <c r="I177" s="335">
        <v>12</v>
      </c>
      <c r="J177" s="328" t="s">
        <v>1076</v>
      </c>
      <c r="K177" s="270" t="s">
        <v>87</v>
      </c>
      <c r="L177" s="184">
        <v>0</v>
      </c>
      <c r="M177" s="200" t="s">
        <v>1036</v>
      </c>
      <c r="N177" s="240" t="s">
        <v>386</v>
      </c>
    </row>
    <row r="178" spans="1:14" ht="96" x14ac:dyDescent="0.15">
      <c r="A178" s="336" t="s">
        <v>1134</v>
      </c>
      <c r="B178" s="337" t="s">
        <v>1135</v>
      </c>
      <c r="C178" s="337" t="s">
        <v>1073</v>
      </c>
      <c r="D178" s="337" t="s">
        <v>1077</v>
      </c>
      <c r="E178" s="338" t="s">
        <v>1078</v>
      </c>
      <c r="F178" s="334">
        <v>1</v>
      </c>
      <c r="G178" s="340">
        <v>45659</v>
      </c>
      <c r="H178" s="340">
        <v>46022</v>
      </c>
      <c r="I178" s="335">
        <v>52</v>
      </c>
      <c r="J178" s="328" t="s">
        <v>1079</v>
      </c>
      <c r="K178" s="270" t="s">
        <v>87</v>
      </c>
      <c r="L178" s="184">
        <v>0</v>
      </c>
      <c r="M178" s="200" t="s">
        <v>1058</v>
      </c>
      <c r="N178" s="240" t="s">
        <v>386</v>
      </c>
    </row>
    <row r="179" spans="1:14" ht="96" x14ac:dyDescent="0.15">
      <c r="A179" s="336" t="s">
        <v>1134</v>
      </c>
      <c r="B179" s="337" t="s">
        <v>1135</v>
      </c>
      <c r="C179" s="337" t="s">
        <v>1073</v>
      </c>
      <c r="D179" s="387" t="s">
        <v>1136</v>
      </c>
      <c r="E179" s="339" t="s">
        <v>1081</v>
      </c>
      <c r="F179" s="335">
        <v>15</v>
      </c>
      <c r="G179" s="340">
        <v>45659</v>
      </c>
      <c r="H179" s="340">
        <v>45688</v>
      </c>
      <c r="I179" s="335">
        <v>5</v>
      </c>
      <c r="J179" s="328" t="s">
        <v>1137</v>
      </c>
      <c r="K179" s="270" t="s">
        <v>87</v>
      </c>
      <c r="L179" s="184">
        <v>0</v>
      </c>
      <c r="M179" s="200" t="s">
        <v>1045</v>
      </c>
      <c r="N179" s="240" t="s">
        <v>386</v>
      </c>
    </row>
    <row r="180" spans="1:14" ht="96" x14ac:dyDescent="0.15">
      <c r="A180" s="336" t="s">
        <v>1134</v>
      </c>
      <c r="B180" s="337" t="s">
        <v>1135</v>
      </c>
      <c r="C180" s="337" t="s">
        <v>1042</v>
      </c>
      <c r="D180" s="337" t="s">
        <v>1043</v>
      </c>
      <c r="E180" s="338" t="s">
        <v>1044</v>
      </c>
      <c r="F180" s="339">
        <v>1</v>
      </c>
      <c r="G180" s="340">
        <v>45659</v>
      </c>
      <c r="H180" s="340">
        <v>45688</v>
      </c>
      <c r="I180" s="339">
        <v>4</v>
      </c>
      <c r="J180" s="328" t="s">
        <v>107</v>
      </c>
      <c r="K180" s="249" t="s">
        <v>678</v>
      </c>
      <c r="L180" s="184">
        <v>0</v>
      </c>
      <c r="M180" s="200" t="s">
        <v>1045</v>
      </c>
      <c r="N180" s="240" t="s">
        <v>386</v>
      </c>
    </row>
    <row r="181" spans="1:14" ht="178.5" customHeight="1" x14ac:dyDescent="0.15">
      <c r="A181" s="336" t="s">
        <v>1138</v>
      </c>
      <c r="B181" s="337" t="s">
        <v>1139</v>
      </c>
      <c r="C181" s="337" t="s">
        <v>1073</v>
      </c>
      <c r="D181" s="337" t="s">
        <v>1074</v>
      </c>
      <c r="E181" s="339" t="s">
        <v>1075</v>
      </c>
      <c r="F181" s="335">
        <v>1</v>
      </c>
      <c r="G181" s="340">
        <v>45659</v>
      </c>
      <c r="H181" s="340">
        <v>45746</v>
      </c>
      <c r="I181" s="335">
        <v>12</v>
      </c>
      <c r="J181" s="328" t="s">
        <v>1076</v>
      </c>
      <c r="K181" s="270" t="s">
        <v>87</v>
      </c>
      <c r="L181" s="184">
        <v>0</v>
      </c>
      <c r="M181" s="200" t="s">
        <v>1036</v>
      </c>
      <c r="N181" s="240" t="s">
        <v>386</v>
      </c>
    </row>
    <row r="182" spans="1:14" ht="144" x14ac:dyDescent="0.15">
      <c r="A182" s="389" t="s">
        <v>1138</v>
      </c>
      <c r="B182" s="337" t="s">
        <v>1139</v>
      </c>
      <c r="C182" s="337" t="s">
        <v>1073</v>
      </c>
      <c r="D182" s="387" t="s">
        <v>1077</v>
      </c>
      <c r="E182" s="388" t="s">
        <v>1078</v>
      </c>
      <c r="F182" s="334">
        <v>1</v>
      </c>
      <c r="G182" s="340">
        <v>45659</v>
      </c>
      <c r="H182" s="340">
        <v>46022</v>
      </c>
      <c r="I182" s="335">
        <v>52</v>
      </c>
      <c r="J182" s="328" t="s">
        <v>1079</v>
      </c>
      <c r="K182" s="270" t="s">
        <v>87</v>
      </c>
      <c r="L182" s="184">
        <v>0</v>
      </c>
      <c r="M182" s="200" t="s">
        <v>1058</v>
      </c>
      <c r="N182" s="240" t="s">
        <v>386</v>
      </c>
    </row>
    <row r="183" spans="1:14" ht="144" x14ac:dyDescent="0.15">
      <c r="A183" s="336" t="s">
        <v>1138</v>
      </c>
      <c r="B183" s="337" t="s">
        <v>1139</v>
      </c>
      <c r="C183" s="337" t="s">
        <v>1073</v>
      </c>
      <c r="D183" s="387" t="s">
        <v>1140</v>
      </c>
      <c r="E183" s="339" t="s">
        <v>1081</v>
      </c>
      <c r="F183" s="335">
        <v>14</v>
      </c>
      <c r="G183" s="340">
        <v>45659</v>
      </c>
      <c r="H183" s="340">
        <v>45688</v>
      </c>
      <c r="I183" s="335">
        <v>5</v>
      </c>
      <c r="J183" s="328" t="s">
        <v>1079</v>
      </c>
      <c r="K183" s="270" t="s">
        <v>87</v>
      </c>
      <c r="L183" s="184">
        <v>0</v>
      </c>
      <c r="M183" s="200" t="s">
        <v>1045</v>
      </c>
      <c r="N183" s="240" t="s">
        <v>386</v>
      </c>
    </row>
    <row r="184" spans="1:14" ht="144" x14ac:dyDescent="0.15">
      <c r="A184" s="336" t="s">
        <v>1138</v>
      </c>
      <c r="B184" s="337" t="s">
        <v>1139</v>
      </c>
      <c r="C184" s="337" t="s">
        <v>1042</v>
      </c>
      <c r="D184" s="337" t="s">
        <v>1043</v>
      </c>
      <c r="E184" s="338" t="s">
        <v>1044</v>
      </c>
      <c r="F184" s="339">
        <v>1</v>
      </c>
      <c r="G184" s="340">
        <v>45659</v>
      </c>
      <c r="H184" s="340">
        <v>45688</v>
      </c>
      <c r="I184" s="339">
        <v>4</v>
      </c>
      <c r="J184" s="328" t="s">
        <v>107</v>
      </c>
      <c r="K184" s="249" t="s">
        <v>678</v>
      </c>
      <c r="L184" s="184">
        <v>0</v>
      </c>
      <c r="M184" s="200" t="s">
        <v>1045</v>
      </c>
      <c r="N184" s="240" t="s">
        <v>386</v>
      </c>
    </row>
    <row r="185" spans="1:14" ht="215.25" customHeight="1" x14ac:dyDescent="0.15">
      <c r="A185" s="336" t="s">
        <v>1141</v>
      </c>
      <c r="B185" s="337" t="s">
        <v>1142</v>
      </c>
      <c r="C185" s="337" t="s">
        <v>1073</v>
      </c>
      <c r="D185" s="337" t="s">
        <v>1074</v>
      </c>
      <c r="E185" s="339" t="s">
        <v>1075</v>
      </c>
      <c r="F185" s="335">
        <v>1</v>
      </c>
      <c r="G185" s="340">
        <v>45659</v>
      </c>
      <c r="H185" s="340">
        <v>45746</v>
      </c>
      <c r="I185" s="335">
        <v>12</v>
      </c>
      <c r="J185" s="328" t="s">
        <v>1076</v>
      </c>
      <c r="K185" s="270" t="s">
        <v>87</v>
      </c>
      <c r="L185" s="184">
        <v>0</v>
      </c>
      <c r="M185" s="200" t="s">
        <v>1036</v>
      </c>
      <c r="N185" s="240" t="s">
        <v>386</v>
      </c>
    </row>
    <row r="186" spans="1:14" ht="163.5" customHeight="1" x14ac:dyDescent="0.15">
      <c r="A186" s="336" t="s">
        <v>1141</v>
      </c>
      <c r="B186" s="337" t="s">
        <v>1142</v>
      </c>
      <c r="C186" s="337" t="s">
        <v>1073</v>
      </c>
      <c r="D186" s="337" t="s">
        <v>1077</v>
      </c>
      <c r="E186" s="339" t="s">
        <v>1078</v>
      </c>
      <c r="F186" s="334">
        <v>1</v>
      </c>
      <c r="G186" s="340">
        <v>45659</v>
      </c>
      <c r="H186" s="340">
        <v>46022</v>
      </c>
      <c r="I186" s="335">
        <v>52</v>
      </c>
      <c r="J186" s="328" t="s">
        <v>1079</v>
      </c>
      <c r="K186" s="270" t="s">
        <v>87</v>
      </c>
      <c r="L186" s="184">
        <v>0</v>
      </c>
      <c r="M186" s="200" t="s">
        <v>1058</v>
      </c>
      <c r="N186" s="240" t="s">
        <v>386</v>
      </c>
    </row>
    <row r="187" spans="1:14" ht="201" customHeight="1" x14ac:dyDescent="0.15">
      <c r="A187" s="336" t="s">
        <v>1141</v>
      </c>
      <c r="B187" s="337" t="s">
        <v>1142</v>
      </c>
      <c r="C187" s="337" t="s">
        <v>1073</v>
      </c>
      <c r="D187" s="387" t="s">
        <v>1143</v>
      </c>
      <c r="E187" s="339" t="s">
        <v>1081</v>
      </c>
      <c r="F187" s="335">
        <v>4</v>
      </c>
      <c r="G187" s="340">
        <v>45659</v>
      </c>
      <c r="H187" s="340">
        <v>45688</v>
      </c>
      <c r="I187" s="335">
        <v>5</v>
      </c>
      <c r="J187" s="328" t="s">
        <v>1079</v>
      </c>
      <c r="K187" s="270" t="s">
        <v>87</v>
      </c>
      <c r="L187" s="184">
        <v>0</v>
      </c>
      <c r="M187" s="200" t="s">
        <v>1045</v>
      </c>
      <c r="N187" s="240" t="s">
        <v>386</v>
      </c>
    </row>
    <row r="188" spans="1:14" ht="189" customHeight="1" x14ac:dyDescent="0.15">
      <c r="A188" s="336" t="s">
        <v>1141</v>
      </c>
      <c r="B188" s="337" t="s">
        <v>1142</v>
      </c>
      <c r="C188" s="337" t="s">
        <v>1042</v>
      </c>
      <c r="D188" s="337" t="s">
        <v>1144</v>
      </c>
      <c r="E188" s="338" t="s">
        <v>1044</v>
      </c>
      <c r="F188" s="339">
        <v>1</v>
      </c>
      <c r="G188" s="340">
        <v>45659</v>
      </c>
      <c r="H188" s="340">
        <v>45688</v>
      </c>
      <c r="I188" s="339">
        <v>4</v>
      </c>
      <c r="J188" s="328" t="s">
        <v>107</v>
      </c>
      <c r="K188" s="249" t="s">
        <v>678</v>
      </c>
      <c r="L188" s="184">
        <v>0</v>
      </c>
      <c r="M188" s="200" t="s">
        <v>1045</v>
      </c>
      <c r="N188" s="240" t="s">
        <v>386</v>
      </c>
    </row>
    <row r="189" spans="1:14" ht="112" x14ac:dyDescent="0.15">
      <c r="A189" s="336" t="s">
        <v>1145</v>
      </c>
      <c r="B189" s="337" t="s">
        <v>1146</v>
      </c>
      <c r="C189" s="337" t="s">
        <v>1073</v>
      </c>
      <c r="D189" s="337" t="s">
        <v>1074</v>
      </c>
      <c r="E189" s="339" t="s">
        <v>1075</v>
      </c>
      <c r="F189" s="335">
        <v>1</v>
      </c>
      <c r="G189" s="340">
        <v>45659</v>
      </c>
      <c r="H189" s="340">
        <v>45746</v>
      </c>
      <c r="I189" s="335">
        <v>12</v>
      </c>
      <c r="J189" s="328" t="s">
        <v>1076</v>
      </c>
      <c r="K189" s="270" t="s">
        <v>87</v>
      </c>
      <c r="L189" s="184">
        <v>0</v>
      </c>
      <c r="M189" s="200" t="s">
        <v>1036</v>
      </c>
      <c r="N189" s="240" t="s">
        <v>386</v>
      </c>
    </row>
    <row r="190" spans="1:14" ht="112" x14ac:dyDescent="0.15">
      <c r="A190" s="336" t="s">
        <v>1145</v>
      </c>
      <c r="B190" s="337" t="s">
        <v>1146</v>
      </c>
      <c r="C190" s="337" t="s">
        <v>1073</v>
      </c>
      <c r="D190" s="337" t="s">
        <v>1077</v>
      </c>
      <c r="E190" s="339" t="s">
        <v>1078</v>
      </c>
      <c r="F190" s="334">
        <v>1</v>
      </c>
      <c r="G190" s="340">
        <v>45659</v>
      </c>
      <c r="H190" s="340">
        <v>46022</v>
      </c>
      <c r="I190" s="335">
        <v>52</v>
      </c>
      <c r="J190" s="328" t="s">
        <v>1079</v>
      </c>
      <c r="K190" s="270" t="s">
        <v>87</v>
      </c>
      <c r="L190" s="184">
        <v>0</v>
      </c>
      <c r="M190" s="200" t="s">
        <v>1058</v>
      </c>
      <c r="N190" s="240" t="s">
        <v>386</v>
      </c>
    </row>
    <row r="191" spans="1:14" ht="112" x14ac:dyDescent="0.15">
      <c r="A191" s="336" t="s">
        <v>1145</v>
      </c>
      <c r="B191" s="337" t="s">
        <v>1146</v>
      </c>
      <c r="C191" s="337" t="s">
        <v>1073</v>
      </c>
      <c r="D191" s="387" t="s">
        <v>1147</v>
      </c>
      <c r="E191" s="339" t="s">
        <v>1081</v>
      </c>
      <c r="F191" s="335">
        <v>3</v>
      </c>
      <c r="G191" s="340">
        <v>45659</v>
      </c>
      <c r="H191" s="340">
        <v>45688</v>
      </c>
      <c r="I191" s="335">
        <v>5</v>
      </c>
      <c r="J191" s="328" t="s">
        <v>1079</v>
      </c>
      <c r="K191" s="270" t="s">
        <v>87</v>
      </c>
      <c r="L191" s="184">
        <v>0</v>
      </c>
      <c r="M191" s="200" t="s">
        <v>1045</v>
      </c>
      <c r="N191" s="240" t="s">
        <v>386</v>
      </c>
    </row>
    <row r="192" spans="1:14" ht="112" x14ac:dyDescent="0.15">
      <c r="A192" s="336" t="s">
        <v>1145</v>
      </c>
      <c r="B192" s="337" t="s">
        <v>1146</v>
      </c>
      <c r="C192" s="337" t="s">
        <v>1042</v>
      </c>
      <c r="D192" s="337" t="s">
        <v>1043</v>
      </c>
      <c r="E192" s="338" t="s">
        <v>1044</v>
      </c>
      <c r="F192" s="339">
        <v>1</v>
      </c>
      <c r="G192" s="340">
        <v>45659</v>
      </c>
      <c r="H192" s="340">
        <v>45688</v>
      </c>
      <c r="I192" s="339">
        <v>4</v>
      </c>
      <c r="J192" s="328" t="s">
        <v>107</v>
      </c>
      <c r="K192" s="249" t="s">
        <v>678</v>
      </c>
      <c r="L192" s="184">
        <v>0</v>
      </c>
      <c r="M192" s="200" t="s">
        <v>1045</v>
      </c>
      <c r="N192" s="240" t="s">
        <v>386</v>
      </c>
    </row>
    <row r="193" spans="1:14" ht="171" customHeight="1" x14ac:dyDescent="0.15">
      <c r="A193" s="336" t="s">
        <v>1148</v>
      </c>
      <c r="B193" s="330" t="s">
        <v>281</v>
      </c>
      <c r="C193" s="337" t="s">
        <v>1048</v>
      </c>
      <c r="D193" s="337" t="s">
        <v>1059</v>
      </c>
      <c r="E193" s="338" t="s">
        <v>1060</v>
      </c>
      <c r="F193" s="339">
        <v>1</v>
      </c>
      <c r="G193" s="340">
        <v>45689</v>
      </c>
      <c r="H193" s="340">
        <v>45746</v>
      </c>
      <c r="I193" s="335">
        <v>12</v>
      </c>
      <c r="J193" s="328" t="s">
        <v>1149</v>
      </c>
      <c r="K193" s="249" t="s">
        <v>670</v>
      </c>
      <c r="L193" s="184">
        <v>0</v>
      </c>
      <c r="M193" s="200" t="s">
        <v>1150</v>
      </c>
      <c r="N193" s="240" t="s">
        <v>386</v>
      </c>
    </row>
    <row r="194" spans="1:14" ht="166.5" customHeight="1" x14ac:dyDescent="0.15">
      <c r="A194" s="336" t="s">
        <v>1148</v>
      </c>
      <c r="B194" s="330" t="s">
        <v>281</v>
      </c>
      <c r="C194" s="337" t="s">
        <v>1048</v>
      </c>
      <c r="D194" s="387" t="s">
        <v>1061</v>
      </c>
      <c r="E194" s="338" t="s">
        <v>1062</v>
      </c>
      <c r="F194" s="339">
        <v>12</v>
      </c>
      <c r="G194" s="340">
        <v>45659</v>
      </c>
      <c r="H194" s="340">
        <v>46022</v>
      </c>
      <c r="I194" s="335">
        <v>52</v>
      </c>
      <c r="J194" s="328" t="s">
        <v>1149</v>
      </c>
      <c r="K194" s="249" t="s">
        <v>670</v>
      </c>
      <c r="L194" s="184">
        <v>0</v>
      </c>
      <c r="M194" s="200" t="s">
        <v>1151</v>
      </c>
      <c r="N194" s="240" t="s">
        <v>386</v>
      </c>
    </row>
    <row r="195" spans="1:14" ht="208.25" customHeight="1" x14ac:dyDescent="0.15">
      <c r="A195" s="336" t="s">
        <v>1152</v>
      </c>
      <c r="B195" s="330" t="s">
        <v>422</v>
      </c>
      <c r="C195" s="337" t="s">
        <v>1048</v>
      </c>
      <c r="D195" s="387" t="s">
        <v>1153</v>
      </c>
      <c r="E195" s="388" t="s">
        <v>1053</v>
      </c>
      <c r="F195" s="334">
        <v>1</v>
      </c>
      <c r="G195" s="340">
        <v>45659</v>
      </c>
      <c r="H195" s="340">
        <v>45746</v>
      </c>
      <c r="I195" s="339">
        <v>12</v>
      </c>
      <c r="J195" s="328" t="s">
        <v>1054</v>
      </c>
      <c r="K195" s="260" t="s">
        <v>672</v>
      </c>
      <c r="L195" s="184">
        <v>0</v>
      </c>
      <c r="M195" s="200" t="s">
        <v>1154</v>
      </c>
      <c r="N195" s="240" t="s">
        <v>386</v>
      </c>
    </row>
    <row r="196" spans="1:14" ht="162" customHeight="1" x14ac:dyDescent="0.15">
      <c r="A196" s="336" t="s">
        <v>1152</v>
      </c>
      <c r="B196" s="330" t="s">
        <v>422</v>
      </c>
      <c r="C196" s="337" t="s">
        <v>1048</v>
      </c>
      <c r="D196" s="337" t="s">
        <v>1049</v>
      </c>
      <c r="E196" s="338" t="s">
        <v>1050</v>
      </c>
      <c r="F196" s="334">
        <v>1</v>
      </c>
      <c r="G196" s="340">
        <v>45659</v>
      </c>
      <c r="H196" s="340">
        <v>45838</v>
      </c>
      <c r="I196" s="339">
        <v>25</v>
      </c>
      <c r="J196" s="328" t="s">
        <v>1051</v>
      </c>
      <c r="K196" s="249" t="s">
        <v>670</v>
      </c>
      <c r="L196" s="184">
        <v>0</v>
      </c>
      <c r="M196" s="200" t="s">
        <v>1155</v>
      </c>
      <c r="N196" s="240" t="s">
        <v>386</v>
      </c>
    </row>
    <row r="197" spans="1:14" ht="105" x14ac:dyDescent="0.15">
      <c r="A197" s="336" t="s">
        <v>1156</v>
      </c>
      <c r="B197" s="330" t="s">
        <v>1157</v>
      </c>
      <c r="C197" s="337" t="s">
        <v>1048</v>
      </c>
      <c r="D197" s="387" t="s">
        <v>1153</v>
      </c>
      <c r="E197" s="338" t="s">
        <v>1053</v>
      </c>
      <c r="F197" s="334">
        <v>1</v>
      </c>
      <c r="G197" s="340">
        <v>45659</v>
      </c>
      <c r="H197" s="340">
        <v>45746</v>
      </c>
      <c r="I197" s="339">
        <v>12</v>
      </c>
      <c r="J197" s="328" t="s">
        <v>1054</v>
      </c>
      <c r="K197" s="260" t="s">
        <v>672</v>
      </c>
      <c r="L197" s="184">
        <v>0</v>
      </c>
      <c r="M197" s="200" t="s">
        <v>1154</v>
      </c>
      <c r="N197" s="240" t="s">
        <v>386</v>
      </c>
    </row>
    <row r="198" spans="1:14" ht="191.25" customHeight="1" x14ac:dyDescent="0.15">
      <c r="A198" s="342" t="s">
        <v>1158</v>
      </c>
      <c r="B198" s="330" t="s">
        <v>1159</v>
      </c>
      <c r="C198" s="337" t="s">
        <v>1048</v>
      </c>
      <c r="D198" s="337" t="s">
        <v>1049</v>
      </c>
      <c r="E198" s="338" t="s">
        <v>1050</v>
      </c>
      <c r="F198" s="334">
        <v>1</v>
      </c>
      <c r="G198" s="340">
        <v>45659</v>
      </c>
      <c r="H198" s="340">
        <v>45838</v>
      </c>
      <c r="I198" s="339">
        <v>25</v>
      </c>
      <c r="J198" s="328" t="s">
        <v>1051</v>
      </c>
      <c r="K198" s="249" t="s">
        <v>670</v>
      </c>
      <c r="L198" s="184">
        <v>0</v>
      </c>
      <c r="M198" s="200" t="s">
        <v>1160</v>
      </c>
      <c r="N198" s="240" t="s">
        <v>386</v>
      </c>
    </row>
    <row r="199" spans="1:14" ht="189.75" customHeight="1" x14ac:dyDescent="0.15">
      <c r="A199" s="342" t="s">
        <v>1158</v>
      </c>
      <c r="B199" s="330" t="s">
        <v>1159</v>
      </c>
      <c r="C199" s="337" t="s">
        <v>1048</v>
      </c>
      <c r="D199" s="337" t="s">
        <v>1059</v>
      </c>
      <c r="E199" s="338" t="s">
        <v>1060</v>
      </c>
      <c r="F199" s="339">
        <v>1</v>
      </c>
      <c r="G199" s="340">
        <v>45689</v>
      </c>
      <c r="H199" s="340">
        <v>45746</v>
      </c>
      <c r="I199" s="335">
        <v>12</v>
      </c>
      <c r="J199" s="328" t="s">
        <v>1051</v>
      </c>
      <c r="K199" s="249" t="s">
        <v>670</v>
      </c>
      <c r="L199" s="184">
        <v>0</v>
      </c>
      <c r="M199" s="200" t="s">
        <v>1161</v>
      </c>
      <c r="N199" s="240" t="s">
        <v>386</v>
      </c>
    </row>
    <row r="200" spans="1:14" ht="162.75" customHeight="1" x14ac:dyDescent="0.15">
      <c r="A200" s="342" t="s">
        <v>1158</v>
      </c>
      <c r="B200" s="330" t="s">
        <v>1159</v>
      </c>
      <c r="C200" s="337" t="s">
        <v>1048</v>
      </c>
      <c r="D200" s="337" t="s">
        <v>1061</v>
      </c>
      <c r="E200" s="338" t="s">
        <v>1062</v>
      </c>
      <c r="F200" s="339">
        <v>12</v>
      </c>
      <c r="G200" s="340">
        <v>45659</v>
      </c>
      <c r="H200" s="340">
        <v>46022</v>
      </c>
      <c r="I200" s="335">
        <v>52</v>
      </c>
      <c r="J200" s="328" t="s">
        <v>1051</v>
      </c>
      <c r="K200" s="249" t="s">
        <v>670</v>
      </c>
      <c r="L200" s="184">
        <v>0</v>
      </c>
      <c r="M200" s="200" t="s">
        <v>1162</v>
      </c>
      <c r="N200" s="240" t="s">
        <v>386</v>
      </c>
    </row>
    <row r="201" spans="1:14" ht="232.5" customHeight="1" x14ac:dyDescent="0.15">
      <c r="A201" s="342" t="s">
        <v>1163</v>
      </c>
      <c r="B201" s="330" t="s">
        <v>1164</v>
      </c>
      <c r="C201" s="337" t="s">
        <v>1048</v>
      </c>
      <c r="D201" s="337" t="s">
        <v>1049</v>
      </c>
      <c r="E201" s="338" t="s">
        <v>1050</v>
      </c>
      <c r="F201" s="334">
        <v>1</v>
      </c>
      <c r="G201" s="340">
        <v>45659</v>
      </c>
      <c r="H201" s="340">
        <v>45838</v>
      </c>
      <c r="I201" s="339">
        <v>25</v>
      </c>
      <c r="J201" s="328" t="s">
        <v>1051</v>
      </c>
      <c r="K201" s="249" t="s">
        <v>670</v>
      </c>
      <c r="L201" s="184">
        <v>0</v>
      </c>
      <c r="M201" s="200" t="s">
        <v>1165</v>
      </c>
      <c r="N201" s="240" t="s">
        <v>386</v>
      </c>
    </row>
    <row r="202" spans="1:14" ht="128" x14ac:dyDescent="0.15">
      <c r="A202" s="342" t="s">
        <v>1163</v>
      </c>
      <c r="B202" s="330" t="s">
        <v>1164</v>
      </c>
      <c r="C202" s="337" t="s">
        <v>1048</v>
      </c>
      <c r="D202" s="337" t="s">
        <v>1059</v>
      </c>
      <c r="E202" s="338" t="s">
        <v>1060</v>
      </c>
      <c r="F202" s="339">
        <v>1</v>
      </c>
      <c r="G202" s="340">
        <v>45689</v>
      </c>
      <c r="H202" s="340">
        <v>45746</v>
      </c>
      <c r="I202" s="335">
        <v>12</v>
      </c>
      <c r="J202" s="328" t="s">
        <v>1051</v>
      </c>
      <c r="K202" s="249" t="s">
        <v>670</v>
      </c>
      <c r="L202" s="184">
        <v>0</v>
      </c>
      <c r="M202" s="200" t="s">
        <v>1165</v>
      </c>
      <c r="N202" s="240" t="s">
        <v>386</v>
      </c>
    </row>
    <row r="203" spans="1:14" ht="210" customHeight="1" x14ac:dyDescent="0.15">
      <c r="A203" s="342" t="s">
        <v>1163</v>
      </c>
      <c r="B203" s="330" t="s">
        <v>1164</v>
      </c>
      <c r="C203" s="337" t="s">
        <v>1048</v>
      </c>
      <c r="D203" s="337" t="s">
        <v>1061</v>
      </c>
      <c r="E203" s="338" t="s">
        <v>1062</v>
      </c>
      <c r="F203" s="339">
        <v>12</v>
      </c>
      <c r="G203" s="340">
        <v>45659</v>
      </c>
      <c r="H203" s="340">
        <v>46022</v>
      </c>
      <c r="I203" s="335">
        <v>52</v>
      </c>
      <c r="J203" s="328" t="s">
        <v>1051</v>
      </c>
      <c r="K203" s="249" t="s">
        <v>670</v>
      </c>
      <c r="L203" s="184">
        <v>0</v>
      </c>
      <c r="M203" s="200" t="s">
        <v>1165</v>
      </c>
      <c r="N203" s="240" t="s">
        <v>386</v>
      </c>
    </row>
  </sheetData>
  <autoFilter ref="A11:FB203" xr:uid="{00000000-0009-0000-0000-000003000000}"/>
  <mergeCells count="2">
    <mergeCell ref="L10:N10"/>
    <mergeCell ref="A8:K8"/>
  </mergeCells>
  <dataValidations xWindow="1363" yWindow="297" count="15">
    <dataValidation type="textLength" allowBlank="1" showInputMessage="1" error="Escriba un texto  Maximo 390 Caracteres" promptTitle="Cualquier contenido Maximo 390 Caracteres" prompt=" Registre CAUSA contenida en Inf de Auditoría(Suscripción), ó q se encuentra en Plan ya suscrito(Avance o Seguimiento) SI SUPERA 390 CARACTERES, RESÚMALA. Insterte tantas filas como ACTIVIDADES sean." sqref="B44:B46 B94:B95 B98:B103 B108:B122 B126:B134 B193:B203 B105:B106 B33:B42 B12:B26" xr:uid="{00000000-0002-0000-0300-000000000000}">
      <formula1>0</formula1>
      <formula2>390</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J49 K108:K111 J27:J28 J20:K20 H93:H95 G44:H46 H50:H55 H77 H79 H83 H85 H87 H72:H74 H89 H91 H58 H48 H98:H101 J32:K32 J69 J78 G191:G192 G146:G150 G152:G154 G167:G168 G161 G177 G174 G179:G181 G183:G185 G156:G157 G170:G171 G187:G189 G135:G139 G72:G106 H103:H106 G107:H125 J22:K23 G33:H42 K125 G59:H71 J92 G20:H26 G12:H18 K98:K99 K103:K104 J25:K25 K120 J60:K60 K67 K175:K176" xr:uid="{00000000-0002-0000-0300-000001000000}">
      <formula1>1900/1/1</formula1>
      <formula2>3000/1/1</formula2>
    </dataValidation>
    <dataValidation type="textLength" allowBlank="1" showInputMessage="1" error="Escriba un texto  Maximo 390 Caracteres" promptTitle="Cualquier contenido Maximo 390 Caracteres" prompt=" Registre DE MANERA BREVE acción (correctiva y/o preventiva) q adopta la Entidad p/ subsanar o corregir causa que genera hallazgo. (MÁX. 390 CARACTERES) Inserte tantas filas como ACTIVIDADES tenga." sqref="C97 C112 C19 C14:C17" xr:uid="{00000000-0002-0000-0300-000002000000}">
      <formula1>0</formula1>
      <formula2>390</formula2>
    </dataValidation>
    <dataValidation type="textLength" allowBlank="1" showInputMessage="1" error="Escriba un texto  Maximo 390 Caracteres" promptTitle="Cualquier contenido Maximo 390 Caracteres" prompt=" Registre HALLAZGO contenido en Inf de Auditoría(Suscripción), ó q se encuentra en Plan ya suscrito(Avance o Seguim) SI SUPERA 390 CARACTERES, RESÚMALO. Insterte tantas filas como ACTIVIDADES sean." sqref="A94:A95 A45:A48 A126:A134 A108:A122 A193:A203 A98:A106 A12:A40" xr:uid="{00000000-0002-0000-0300-000003000000}">
      <formula1>0</formula1>
      <formula2>390</formula2>
    </dataValidation>
    <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ormes, aquí se registra el número 5." sqref="F21 F18 F112:F114 F109:F110 F101:F103 F97:F98 F131:F132 L18 L21 L24 L89 L91 L70 L93 L73 L77 L79 L83 L85 L87 F12:F16 L13" xr:uid="{00000000-0002-0000-0300-000004000000}">
      <formula1>-9223372036854770000</formula1>
      <formula2>9223372036854770000</formula2>
    </dataValidation>
    <dataValidation type="textLength" allowBlank="1" showInputMessage="1" error="Escriba un texto  Maximo 390 Caracteres" promptTitle="Cualquier contenido Maximo 390 Caracteres" prompt=" Registre DE MANERA BREVE las actividades a desarrollar para el cumplimiento de la Acción  de mejoramiento.  Insterte UNA FILA  por ACTIVIDAD. (MÁX. 390 CARACTERES)" sqref="D97 D112 D14:D16" xr:uid="{00000000-0002-0000-0300-000005000000}">
      <formula1>0</formula1>
      <formula2>390</formula2>
    </dataValidation>
    <dataValidation type="textLength" allowBlank="1" showInputMessage="1" error="Escriba un texto  Maximo 390 Caracteres" promptTitle="Cualquier contenido Maximo 390 Caracteres" prompt=" Registre DE MANERA BREVE la Unidad de Medida de la actividad. (Ej.: Informes, jornadas de capacitación, etc.) (MÁX. 390 CARACTERES)" sqref="E97 E112 E14:E16" xr:uid="{00000000-0002-0000-0300-000006000000}">
      <formula1>0</formula1>
      <formula2>390</formula2>
    </dataValidation>
    <dataValidation type="decimal" allowBlank="1" showInputMessage="1" showErrorMessage="1" errorTitle="Entrada no válida" error="Por favor escriba un número" promptTitle="Escriba un número en esta casilla" prompt=" Registre el numero de semanas que existen entre las fecha de inicio y la fecha final de la actividad." sqref="I18 I21 I24 I128 F46 I134:I142 I131:I132 I146 I149 I153 I157 I161 I167 I171 I174 I180 I184 I188 I192 I195:I198 I201 I33:I42 I59:I117 I12:I13 I44:I46" xr:uid="{00000000-0002-0000-0300-000007000000}">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CAUSA contenida en Inf de Auditoría(Suscripción), ó q se encuentra en Plan ya suscrito(Avance o Seguimiento) SI SUPERA 390 CARACTERES, RESÚMALA. Insterte tantas filas como ACTIVIDADES sean." sqref="B135:B139 B59:B93" xr:uid="{00000000-0002-0000-0300-000008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HALLAZGO contenido en Inf de Auditoría(Suscripción), ó q se encuentra en Plan ya suscrito(Avance o Seguim) SI SUPERA 390 CARACTERES, RESÚMALO. Insterte tantas filas como ACTIVIDADES sean." sqref="A135:A139 A59:A93" xr:uid="{00000000-0002-0000-0300-000009000000}">
      <formula1>0</formula1>
      <formula2>390</formula2>
    </dataValidation>
    <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ormes, aquí se registra el número 5." sqref="F72:F93 F146 F149 F153 F157 F161 F167 F171 F174 F180 F184 F188 F192 F135:F139 L66 L59:L61 F59:F70" xr:uid="{00000000-0002-0000-0300-00000A000000}">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DE MANERA BREVE acción (correctiva y/o preventiva) q adopta la Entidad p/ subsanar o corregir causa que genera hallazgo. (MÁX. 390 CARACTERES) Inserte tantas filas como ACTIVIDADES tenga." sqref="C92:C93 C84 C86 C88 C90 C146:D149 C153:D153 C157:D157 C161:D161 C167:D167 C171:D171 C174:D174 C180:D180 C184:D184 C188:D188 C192:D192 C135:D139 C59:C82" xr:uid="{00000000-0002-0000-0300-00000B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la Unidad de Medida de la actividad. (Ej.: Informes, jornadas de capacitación, etc.) (MÁX. 390 CARACTERES)" sqref="E72:E93 E146 E149 E153 E157 E161 E167 E171 E174 E180 E184 E188 E192 E135:E139 E59:E70" xr:uid="{00000000-0002-0000-0300-00000C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C91 D72:D93 C89 C85 C83 C87 D59:D70" xr:uid="{00000000-0002-0000-0300-00000D000000}">
      <formula1>0</formula1>
      <formula2>390</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H75:H76 H92 H80:H82 H84 H78 H86 H88 H90 H191:H192 H146:H150 H152:H154 H167:H168 H161 H177 H174 H179:H181 H183:H185 H156:H157 H170:H171 H187:H189 H195:H198 H201 H135:H142" xr:uid="{00000000-0002-0000-0300-00000E000000}">
      <formula1>1900/1/1</formula1>
      <formula2>3000/1/1</formula2>
    </dataValidation>
  </dataValidations>
  <pageMargins left="0.59055118110236227" right="0.59055118110236227" top="0.74803149606299213" bottom="0.74803149606299213" header="0.31496062992125984" footer="0.31496062992125984"/>
  <pageSetup paperSize="5" scale="49" fitToHeight="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E45"/>
  <sheetViews>
    <sheetView topLeftCell="B36" zoomScale="55" zoomScaleNormal="55" workbookViewId="0">
      <selection activeCell="C46" sqref="C46"/>
    </sheetView>
  </sheetViews>
  <sheetFormatPr baseColWidth="10" defaultColWidth="9.1640625" defaultRowHeight="14" x14ac:dyDescent="0.15"/>
  <cols>
    <col min="1" max="1" width="78.83203125" style="7" customWidth="1"/>
    <col min="2" max="2" width="53.5" style="46" bestFit="1" customWidth="1"/>
    <col min="3" max="3" width="59.1640625" style="7" bestFit="1" customWidth="1"/>
    <col min="4" max="4" width="61.6640625" style="7" bestFit="1" customWidth="1"/>
    <col min="5" max="5" width="23.1640625" style="44" bestFit="1" customWidth="1"/>
    <col min="6" max="6" width="22.5" style="44" bestFit="1" customWidth="1"/>
    <col min="7" max="7" width="19.33203125" style="44" bestFit="1" customWidth="1"/>
    <col min="8" max="8" width="22.1640625" style="44" bestFit="1" customWidth="1"/>
    <col min="9" max="9" width="21.6640625" style="44" bestFit="1" customWidth="1"/>
    <col min="10" max="10" width="21.6640625" style="7" customWidth="1"/>
    <col min="11" max="11" width="45" style="71" customWidth="1"/>
    <col min="12" max="12" width="78.33203125" style="72" customWidth="1"/>
    <col min="13" max="13" width="28.33203125" style="70" customWidth="1"/>
    <col min="14" max="158" width="8" style="7" customWidth="1"/>
    <col min="159" max="159" width="17.83203125" style="7" bestFit="1" customWidth="1"/>
    <col min="160" max="160" width="18.33203125" style="7" bestFit="1" customWidth="1"/>
    <col min="161" max="161" width="29.1640625" style="7" bestFit="1" customWidth="1"/>
    <col min="162" max="162" width="9.1640625" style="7"/>
    <col min="163" max="163" width="13.5" style="7" bestFit="1" customWidth="1"/>
    <col min="164" max="16384" width="9.1640625" style="7"/>
  </cols>
  <sheetData>
    <row r="1" spans="1:161" ht="15.75" hidden="1" customHeight="1" x14ac:dyDescent="0.15">
      <c r="B1" s="165" t="s">
        <v>0</v>
      </c>
      <c r="C1" s="166">
        <v>53</v>
      </c>
      <c r="D1" s="166" t="s">
        <v>1</v>
      </c>
      <c r="L1" s="70"/>
    </row>
    <row r="2" spans="1:161" ht="15.75" hidden="1" customHeight="1" x14ac:dyDescent="0.15">
      <c r="B2" s="165" t="s">
        <v>2</v>
      </c>
      <c r="C2" s="166">
        <v>400</v>
      </c>
      <c r="D2" s="166" t="s">
        <v>3</v>
      </c>
      <c r="L2" s="70"/>
    </row>
    <row r="3" spans="1:161" ht="15.75" hidden="1" customHeight="1" x14ac:dyDescent="0.15">
      <c r="B3" s="165" t="s">
        <v>4</v>
      </c>
      <c r="C3" s="166">
        <v>1</v>
      </c>
      <c r="L3" s="70"/>
    </row>
    <row r="4" spans="1:161" ht="15.75" hidden="1" customHeight="1" x14ac:dyDescent="0.15">
      <c r="B4" s="165" t="s">
        <v>5</v>
      </c>
      <c r="C4" s="166">
        <v>12711</v>
      </c>
      <c r="L4" s="70"/>
    </row>
    <row r="5" spans="1:161" ht="15.75" hidden="1" customHeight="1" x14ac:dyDescent="0.15">
      <c r="B5" s="165" t="s">
        <v>6</v>
      </c>
      <c r="C5" s="168">
        <v>44561</v>
      </c>
      <c r="L5" s="70"/>
    </row>
    <row r="6" spans="1:161" ht="15.75" hidden="1" customHeight="1" x14ac:dyDescent="0.15">
      <c r="B6" s="165" t="s">
        <v>7</v>
      </c>
      <c r="C6" s="166">
        <v>0</v>
      </c>
      <c r="L6" s="70"/>
    </row>
    <row r="7" spans="1:161" ht="15" hidden="1" customHeight="1" x14ac:dyDescent="0.15">
      <c r="L7" s="70"/>
    </row>
    <row r="8" spans="1:161" ht="15.75" hidden="1" customHeight="1" x14ac:dyDescent="0.15">
      <c r="A8" s="390"/>
      <c r="B8" s="390"/>
      <c r="C8" s="390"/>
      <c r="D8" s="390"/>
      <c r="E8" s="390"/>
      <c r="F8" s="390"/>
      <c r="G8" s="390"/>
      <c r="H8" s="390"/>
      <c r="I8" s="390"/>
      <c r="J8" s="390"/>
      <c r="L8" s="70"/>
    </row>
    <row r="9" spans="1:161" ht="15.75" hidden="1" customHeight="1" x14ac:dyDescent="0.15">
      <c r="A9" s="291">
        <v>12</v>
      </c>
      <c r="B9" s="292">
        <v>16</v>
      </c>
      <c r="C9" s="291">
        <v>20</v>
      </c>
      <c r="D9" s="291">
        <v>24</v>
      </c>
      <c r="E9" s="291">
        <v>28</v>
      </c>
      <c r="F9" s="291">
        <v>31</v>
      </c>
      <c r="G9" s="291">
        <v>32</v>
      </c>
      <c r="H9" s="291">
        <v>33</v>
      </c>
      <c r="I9" s="291">
        <v>34</v>
      </c>
      <c r="J9" s="291">
        <v>35</v>
      </c>
      <c r="L9" s="70"/>
      <c r="FC9" s="291">
        <v>50</v>
      </c>
      <c r="FD9" s="291">
        <v>51</v>
      </c>
      <c r="FE9" s="291">
        <v>52</v>
      </c>
    </row>
    <row r="10" spans="1:161" ht="48.75" customHeight="1" thickBot="1" x14ac:dyDescent="0.2">
      <c r="A10" s="293"/>
      <c r="B10" s="294"/>
      <c r="C10" s="293"/>
      <c r="D10" s="293"/>
      <c r="E10" s="293"/>
      <c r="F10" s="293"/>
      <c r="G10" s="293"/>
      <c r="H10" s="293"/>
      <c r="I10" s="293"/>
      <c r="J10" s="293"/>
      <c r="K10" s="393" t="s">
        <v>662</v>
      </c>
      <c r="L10" s="394"/>
      <c r="M10" s="393"/>
      <c r="FC10" s="59"/>
      <c r="FD10" s="59"/>
      <c r="FE10" s="59"/>
    </row>
    <row r="11" spans="1:161" s="28" customFormat="1" ht="86.5" customHeight="1" thickBot="1" x14ac:dyDescent="0.25">
      <c r="A11" s="172" t="s">
        <v>11</v>
      </c>
      <c r="B11" s="172" t="s">
        <v>12</v>
      </c>
      <c r="C11" s="172" t="s">
        <v>13</v>
      </c>
      <c r="D11" s="172" t="s">
        <v>14</v>
      </c>
      <c r="E11" s="172" t="s">
        <v>15</v>
      </c>
      <c r="F11" s="172" t="s">
        <v>16</v>
      </c>
      <c r="G11" s="172" t="s">
        <v>17</v>
      </c>
      <c r="H11" s="172" t="s">
        <v>18</v>
      </c>
      <c r="I11" s="172" t="s">
        <v>19</v>
      </c>
      <c r="J11" s="172" t="s">
        <v>20</v>
      </c>
      <c r="K11" s="295" t="s">
        <v>664</v>
      </c>
      <c r="L11" s="295" t="s">
        <v>33</v>
      </c>
      <c r="M11" s="295" t="s">
        <v>665</v>
      </c>
      <c r="FC11" s="296" t="s">
        <v>34</v>
      </c>
      <c r="FD11" s="296" t="s">
        <v>35</v>
      </c>
      <c r="FE11" s="297" t="s">
        <v>36</v>
      </c>
    </row>
    <row r="12" spans="1:161" s="71" customFormat="1" ht="155.25" customHeight="1" x14ac:dyDescent="0.2">
      <c r="A12" s="298" t="s">
        <v>353</v>
      </c>
      <c r="B12" s="194" t="s">
        <v>354</v>
      </c>
      <c r="C12" s="193" t="s">
        <v>355</v>
      </c>
      <c r="D12" s="193" t="s">
        <v>356</v>
      </c>
      <c r="E12" s="195" t="s">
        <v>1166</v>
      </c>
      <c r="F12" s="233">
        <v>1</v>
      </c>
      <c r="G12" s="232">
        <v>44666</v>
      </c>
      <c r="H12" s="232">
        <v>44926</v>
      </c>
      <c r="I12" s="192">
        <v>42</v>
      </c>
      <c r="J12" s="299" t="s">
        <v>648</v>
      </c>
      <c r="K12" s="233">
        <v>1</v>
      </c>
      <c r="L12" s="188" t="s">
        <v>1167</v>
      </c>
      <c r="M12" s="343" t="s">
        <v>855</v>
      </c>
      <c r="FC12" s="73"/>
      <c r="FD12" s="73"/>
      <c r="FE12" s="74"/>
    </row>
    <row r="13" spans="1:161" s="71" customFormat="1" ht="155.25" customHeight="1" x14ac:dyDescent="0.2">
      <c r="A13" s="298" t="s">
        <v>353</v>
      </c>
      <c r="B13" s="194" t="s">
        <v>354</v>
      </c>
      <c r="C13" s="193" t="s">
        <v>355</v>
      </c>
      <c r="D13" s="193" t="s">
        <v>364</v>
      </c>
      <c r="E13" s="195" t="s">
        <v>364</v>
      </c>
      <c r="F13" s="233">
        <v>1</v>
      </c>
      <c r="G13" s="232">
        <v>44666</v>
      </c>
      <c r="H13" s="232">
        <v>44926</v>
      </c>
      <c r="I13" s="192">
        <v>42</v>
      </c>
      <c r="J13" s="299" t="s">
        <v>648</v>
      </c>
      <c r="K13" s="233">
        <v>1</v>
      </c>
      <c r="L13" s="194" t="s">
        <v>1168</v>
      </c>
      <c r="M13" s="343" t="s">
        <v>855</v>
      </c>
      <c r="FC13" s="73"/>
      <c r="FD13" s="73"/>
      <c r="FE13" s="74"/>
    </row>
    <row r="14" spans="1:161" s="71" customFormat="1" ht="155.25" customHeight="1" x14ac:dyDescent="0.2">
      <c r="A14" s="298" t="s">
        <v>353</v>
      </c>
      <c r="B14" s="194" t="s">
        <v>354</v>
      </c>
      <c r="C14" s="193" t="s">
        <v>355</v>
      </c>
      <c r="D14" s="193" t="s">
        <v>369</v>
      </c>
      <c r="E14" s="195" t="s">
        <v>370</v>
      </c>
      <c r="F14" s="233">
        <v>1</v>
      </c>
      <c r="G14" s="232">
        <v>44666</v>
      </c>
      <c r="H14" s="232">
        <v>44926</v>
      </c>
      <c r="I14" s="192">
        <v>42</v>
      </c>
      <c r="J14" s="299" t="s">
        <v>648</v>
      </c>
      <c r="K14" s="233">
        <v>1</v>
      </c>
      <c r="L14" s="194" t="s">
        <v>1169</v>
      </c>
      <c r="M14" s="343" t="s">
        <v>855</v>
      </c>
      <c r="FC14" s="73"/>
      <c r="FD14" s="73"/>
      <c r="FE14" s="74"/>
    </row>
    <row r="15" spans="1:161" ht="219" customHeight="1" x14ac:dyDescent="0.15">
      <c r="A15" s="298" t="s">
        <v>353</v>
      </c>
      <c r="B15" s="194" t="s">
        <v>354</v>
      </c>
      <c r="C15" s="193" t="s">
        <v>376</v>
      </c>
      <c r="D15" s="193" t="s">
        <v>383</v>
      </c>
      <c r="E15" s="195" t="s">
        <v>378</v>
      </c>
      <c r="F15" s="233">
        <v>1</v>
      </c>
      <c r="G15" s="232">
        <v>44666</v>
      </c>
      <c r="H15" s="232">
        <v>45657</v>
      </c>
      <c r="I15" s="192">
        <v>142</v>
      </c>
      <c r="J15" s="193" t="s">
        <v>358</v>
      </c>
      <c r="K15" s="233">
        <v>1</v>
      </c>
      <c r="L15" s="239" t="s">
        <v>1170</v>
      </c>
      <c r="M15" s="343" t="s">
        <v>855</v>
      </c>
    </row>
    <row r="16" spans="1:161" ht="232.5" customHeight="1" x14ac:dyDescent="0.15">
      <c r="A16" s="298" t="s">
        <v>353</v>
      </c>
      <c r="B16" s="194" t="s">
        <v>354</v>
      </c>
      <c r="C16" s="193" t="s">
        <v>396</v>
      </c>
      <c r="D16" s="193" t="s">
        <v>397</v>
      </c>
      <c r="E16" s="195" t="s">
        <v>378</v>
      </c>
      <c r="F16" s="233">
        <v>1</v>
      </c>
      <c r="G16" s="232">
        <v>44666</v>
      </c>
      <c r="H16" s="232">
        <v>44926</v>
      </c>
      <c r="I16" s="192">
        <v>42</v>
      </c>
      <c r="J16" s="299" t="s">
        <v>648</v>
      </c>
      <c r="K16" s="233">
        <v>1</v>
      </c>
      <c r="L16" s="188" t="s">
        <v>1171</v>
      </c>
      <c r="M16" s="343" t="s">
        <v>855</v>
      </c>
    </row>
    <row r="17" spans="1:13" ht="232.5" customHeight="1" x14ac:dyDescent="0.15">
      <c r="A17" s="300" t="s">
        <v>402</v>
      </c>
      <c r="B17" s="249" t="s">
        <v>403</v>
      </c>
      <c r="C17" s="249" t="s">
        <v>404</v>
      </c>
      <c r="D17" s="249" t="s">
        <v>405</v>
      </c>
      <c r="E17" s="249" t="s">
        <v>406</v>
      </c>
      <c r="F17" s="250">
        <v>1</v>
      </c>
      <c r="G17" s="251">
        <v>44805</v>
      </c>
      <c r="H17" s="251">
        <v>44926</v>
      </c>
      <c r="I17" s="252">
        <v>16</v>
      </c>
      <c r="J17" s="299" t="s">
        <v>648</v>
      </c>
      <c r="K17" s="205">
        <v>1</v>
      </c>
      <c r="L17" s="188" t="s">
        <v>1172</v>
      </c>
      <c r="M17" s="344" t="s">
        <v>855</v>
      </c>
    </row>
    <row r="18" spans="1:13" ht="232.5" customHeight="1" x14ac:dyDescent="0.15">
      <c r="A18" s="300" t="s">
        <v>402</v>
      </c>
      <c r="B18" s="249" t="s">
        <v>403</v>
      </c>
      <c r="C18" s="249" t="s">
        <v>404</v>
      </c>
      <c r="D18" s="249" t="s">
        <v>411</v>
      </c>
      <c r="E18" s="249" t="s">
        <v>412</v>
      </c>
      <c r="F18" s="250">
        <v>1</v>
      </c>
      <c r="G18" s="251">
        <v>44835</v>
      </c>
      <c r="H18" s="251">
        <v>44926</v>
      </c>
      <c r="I18" s="252">
        <v>16</v>
      </c>
      <c r="J18" s="299" t="s">
        <v>648</v>
      </c>
      <c r="K18" s="205">
        <v>1</v>
      </c>
      <c r="L18" s="188" t="s">
        <v>1173</v>
      </c>
      <c r="M18" s="344" t="s">
        <v>855</v>
      </c>
    </row>
    <row r="19" spans="1:13" ht="249" customHeight="1" x14ac:dyDescent="0.15">
      <c r="A19" s="304" t="s">
        <v>485</v>
      </c>
      <c r="B19" s="249" t="s">
        <v>486</v>
      </c>
      <c r="C19" s="249" t="s">
        <v>487</v>
      </c>
      <c r="D19" s="249" t="s">
        <v>488</v>
      </c>
      <c r="E19" s="260" t="s">
        <v>489</v>
      </c>
      <c r="F19" s="250">
        <v>1</v>
      </c>
      <c r="G19" s="251">
        <v>44897</v>
      </c>
      <c r="H19" s="251">
        <v>45381</v>
      </c>
      <c r="I19" s="252">
        <v>64</v>
      </c>
      <c r="J19" s="249" t="s">
        <v>659</v>
      </c>
      <c r="K19" s="205">
        <v>1</v>
      </c>
      <c r="L19" s="239" t="s">
        <v>1174</v>
      </c>
      <c r="M19" s="202" t="s">
        <v>855</v>
      </c>
    </row>
    <row r="20" spans="1:13" ht="225" customHeight="1" x14ac:dyDescent="0.15">
      <c r="A20" s="304" t="s">
        <v>493</v>
      </c>
      <c r="B20" s="249" t="s">
        <v>486</v>
      </c>
      <c r="C20" s="249" t="s">
        <v>494</v>
      </c>
      <c r="D20" s="249" t="s">
        <v>495</v>
      </c>
      <c r="E20" s="260" t="s">
        <v>496</v>
      </c>
      <c r="F20" s="252">
        <v>2</v>
      </c>
      <c r="G20" s="251">
        <v>44897</v>
      </c>
      <c r="H20" s="251">
        <v>45381</v>
      </c>
      <c r="I20" s="252">
        <v>64</v>
      </c>
      <c r="J20" s="249" t="s">
        <v>659</v>
      </c>
      <c r="K20" s="184">
        <v>2</v>
      </c>
      <c r="L20" s="239" t="s">
        <v>1174</v>
      </c>
      <c r="M20" s="202" t="s">
        <v>855</v>
      </c>
    </row>
    <row r="21" spans="1:13" ht="187.5" customHeight="1" x14ac:dyDescent="0.15">
      <c r="A21" s="301" t="s">
        <v>500</v>
      </c>
      <c r="B21" s="249" t="s">
        <v>501</v>
      </c>
      <c r="C21" s="249" t="s">
        <v>502</v>
      </c>
      <c r="D21" s="249" t="s">
        <v>503</v>
      </c>
      <c r="E21" s="260" t="s">
        <v>504</v>
      </c>
      <c r="F21" s="250">
        <v>1</v>
      </c>
      <c r="G21" s="251">
        <v>44897</v>
      </c>
      <c r="H21" s="251">
        <v>45381</v>
      </c>
      <c r="I21" s="252">
        <v>64</v>
      </c>
      <c r="J21" s="249" t="s">
        <v>659</v>
      </c>
      <c r="K21" s="205">
        <v>1</v>
      </c>
      <c r="L21" s="239" t="s">
        <v>1175</v>
      </c>
      <c r="M21" s="202" t="s">
        <v>855</v>
      </c>
    </row>
    <row r="22" spans="1:13" ht="224.25" customHeight="1" thickBot="1" x14ac:dyDescent="0.2">
      <c r="A22" s="301" t="s">
        <v>520</v>
      </c>
      <c r="B22" s="249" t="s">
        <v>521</v>
      </c>
      <c r="C22" s="249" t="s">
        <v>522</v>
      </c>
      <c r="D22" s="249" t="s">
        <v>523</v>
      </c>
      <c r="E22" s="260" t="s">
        <v>524</v>
      </c>
      <c r="F22" s="250">
        <v>1</v>
      </c>
      <c r="G22" s="251">
        <v>44897</v>
      </c>
      <c r="H22" s="251">
        <v>45381</v>
      </c>
      <c r="I22" s="252">
        <v>64</v>
      </c>
      <c r="J22" s="249" t="s">
        <v>659</v>
      </c>
      <c r="K22" s="205">
        <v>1</v>
      </c>
      <c r="L22" s="239" t="s">
        <v>1176</v>
      </c>
      <c r="M22" s="202" t="s">
        <v>855</v>
      </c>
    </row>
    <row r="23" spans="1:13" ht="223.5" customHeight="1" thickBot="1" x14ac:dyDescent="0.2">
      <c r="A23" s="305" t="s">
        <v>687</v>
      </c>
      <c r="B23" s="277" t="s">
        <v>548</v>
      </c>
      <c r="C23" s="249" t="s">
        <v>549</v>
      </c>
      <c r="D23" s="249" t="s">
        <v>561</v>
      </c>
      <c r="E23" s="260" t="s">
        <v>562</v>
      </c>
      <c r="F23" s="250">
        <v>1</v>
      </c>
      <c r="G23" s="251">
        <v>44927</v>
      </c>
      <c r="H23" s="251">
        <v>45291</v>
      </c>
      <c r="I23" s="345" t="s">
        <v>514</v>
      </c>
      <c r="J23" s="346" t="s">
        <v>563</v>
      </c>
      <c r="K23" s="205">
        <v>1</v>
      </c>
      <c r="L23" s="239" t="s">
        <v>1177</v>
      </c>
      <c r="M23" s="202" t="s">
        <v>855</v>
      </c>
    </row>
    <row r="24" spans="1:13" ht="297" customHeight="1" thickBot="1" x14ac:dyDescent="0.2">
      <c r="A24" s="305" t="s">
        <v>687</v>
      </c>
      <c r="B24" s="277" t="s">
        <v>548</v>
      </c>
      <c r="C24" s="249" t="s">
        <v>549</v>
      </c>
      <c r="D24" s="249" t="s">
        <v>571</v>
      </c>
      <c r="E24" s="260" t="s">
        <v>572</v>
      </c>
      <c r="F24" s="250">
        <v>1</v>
      </c>
      <c r="G24" s="251">
        <v>44927</v>
      </c>
      <c r="H24" s="251">
        <v>45291</v>
      </c>
      <c r="I24" s="345" t="s">
        <v>514</v>
      </c>
      <c r="J24" s="346" t="s">
        <v>557</v>
      </c>
      <c r="K24" s="205">
        <v>1</v>
      </c>
      <c r="L24" s="239" t="s">
        <v>1178</v>
      </c>
      <c r="M24" s="344" t="s">
        <v>855</v>
      </c>
    </row>
    <row r="25" spans="1:13" ht="193.5" customHeight="1" x14ac:dyDescent="0.15">
      <c r="A25" s="305" t="s">
        <v>687</v>
      </c>
      <c r="B25" s="277" t="s">
        <v>548</v>
      </c>
      <c r="C25" s="249" t="s">
        <v>549</v>
      </c>
      <c r="D25" s="249" t="s">
        <v>598</v>
      </c>
      <c r="E25" s="260" t="s">
        <v>599</v>
      </c>
      <c r="F25" s="252">
        <v>12</v>
      </c>
      <c r="G25" s="251">
        <v>44927</v>
      </c>
      <c r="H25" s="251">
        <v>45291</v>
      </c>
      <c r="I25" s="260">
        <v>48</v>
      </c>
      <c r="J25" s="249" t="s">
        <v>600</v>
      </c>
      <c r="K25" s="184">
        <v>12</v>
      </c>
      <c r="L25" s="285" t="s">
        <v>1179</v>
      </c>
      <c r="M25" s="202" t="s">
        <v>855</v>
      </c>
    </row>
    <row r="26" spans="1:13" ht="217.5" customHeight="1" x14ac:dyDescent="0.15">
      <c r="A26" s="305" t="s">
        <v>687</v>
      </c>
      <c r="B26" s="306" t="s">
        <v>548</v>
      </c>
      <c r="C26" s="286" t="s">
        <v>549</v>
      </c>
      <c r="D26" s="249" t="s">
        <v>605</v>
      </c>
      <c r="E26" s="260" t="s">
        <v>606</v>
      </c>
      <c r="F26" s="252">
        <v>2</v>
      </c>
      <c r="G26" s="251">
        <v>44897</v>
      </c>
      <c r="H26" s="251">
        <v>45291</v>
      </c>
      <c r="I26" s="260">
        <v>52</v>
      </c>
      <c r="J26" s="249" t="s">
        <v>582</v>
      </c>
      <c r="K26" s="184">
        <v>2</v>
      </c>
      <c r="L26" s="239" t="s">
        <v>1180</v>
      </c>
      <c r="M26" s="202" t="s">
        <v>855</v>
      </c>
    </row>
    <row r="27" spans="1:13" ht="219.75" customHeight="1" x14ac:dyDescent="0.15">
      <c r="A27" s="305" t="s">
        <v>687</v>
      </c>
      <c r="B27" s="277" t="s">
        <v>548</v>
      </c>
      <c r="C27" s="249" t="s">
        <v>549</v>
      </c>
      <c r="D27" s="249" t="s">
        <v>617</v>
      </c>
      <c r="E27" s="260" t="s">
        <v>592</v>
      </c>
      <c r="F27" s="252">
        <v>12</v>
      </c>
      <c r="G27" s="251">
        <v>44927</v>
      </c>
      <c r="H27" s="251">
        <v>45291</v>
      </c>
      <c r="I27" s="345" t="s">
        <v>514</v>
      </c>
      <c r="J27" s="249" t="s">
        <v>557</v>
      </c>
      <c r="K27" s="184">
        <v>12</v>
      </c>
      <c r="L27" s="239" t="s">
        <v>1181</v>
      </c>
      <c r="M27" s="344" t="s">
        <v>855</v>
      </c>
    </row>
    <row r="28" spans="1:13" ht="176.25" customHeight="1" x14ac:dyDescent="0.15">
      <c r="A28" s="305" t="s">
        <v>687</v>
      </c>
      <c r="B28" s="277" t="s">
        <v>548</v>
      </c>
      <c r="C28" s="249" t="s">
        <v>549</v>
      </c>
      <c r="D28" s="249" t="s">
        <v>621</v>
      </c>
      <c r="E28" s="260" t="s">
        <v>622</v>
      </c>
      <c r="F28" s="250">
        <v>1</v>
      </c>
      <c r="G28" s="251">
        <v>44927</v>
      </c>
      <c r="H28" s="251">
        <v>45291</v>
      </c>
      <c r="I28" s="260" t="s">
        <v>514</v>
      </c>
      <c r="J28" s="249" t="s">
        <v>623</v>
      </c>
      <c r="K28" s="205">
        <v>1</v>
      </c>
      <c r="L28" s="285" t="s">
        <v>1182</v>
      </c>
      <c r="M28" s="344" t="s">
        <v>855</v>
      </c>
    </row>
    <row r="29" spans="1:13" ht="249.75" customHeight="1" x14ac:dyDescent="0.15">
      <c r="A29" s="347" t="s">
        <v>1183</v>
      </c>
      <c r="B29" s="277" t="s">
        <v>626</v>
      </c>
      <c r="C29" s="249" t="s">
        <v>487</v>
      </c>
      <c r="D29" s="249" t="s">
        <v>488</v>
      </c>
      <c r="E29" s="260" t="s">
        <v>489</v>
      </c>
      <c r="F29" s="250">
        <v>1</v>
      </c>
      <c r="G29" s="251">
        <v>44897</v>
      </c>
      <c r="H29" s="251">
        <v>45381</v>
      </c>
      <c r="I29" s="252">
        <v>64</v>
      </c>
      <c r="J29" s="249" t="s">
        <v>659</v>
      </c>
      <c r="K29" s="205">
        <v>1</v>
      </c>
      <c r="L29" s="239" t="s">
        <v>1184</v>
      </c>
      <c r="M29" s="202" t="s">
        <v>855</v>
      </c>
    </row>
    <row r="30" spans="1:13" ht="256.5" customHeight="1" x14ac:dyDescent="0.15">
      <c r="A30" s="347" t="s">
        <v>1185</v>
      </c>
      <c r="B30" s="277" t="s">
        <v>626</v>
      </c>
      <c r="C30" s="249" t="s">
        <v>494</v>
      </c>
      <c r="D30" s="249" t="s">
        <v>495</v>
      </c>
      <c r="E30" s="260" t="s">
        <v>496</v>
      </c>
      <c r="F30" s="252">
        <v>1</v>
      </c>
      <c r="G30" s="251">
        <v>44897</v>
      </c>
      <c r="H30" s="251">
        <v>45381</v>
      </c>
      <c r="I30" s="252">
        <v>64</v>
      </c>
      <c r="J30" s="249" t="s">
        <v>659</v>
      </c>
      <c r="K30" s="184">
        <v>1</v>
      </c>
      <c r="L30" s="239" t="s">
        <v>1186</v>
      </c>
      <c r="M30" s="202" t="s">
        <v>855</v>
      </c>
    </row>
    <row r="31" spans="1:13" ht="237" customHeight="1" x14ac:dyDescent="0.15">
      <c r="A31" s="309" t="s">
        <v>702</v>
      </c>
      <c r="B31" s="277" t="s">
        <v>703</v>
      </c>
      <c r="C31" s="277" t="s">
        <v>704</v>
      </c>
      <c r="D31" s="277" t="s">
        <v>1187</v>
      </c>
      <c r="E31" s="260" t="s">
        <v>1188</v>
      </c>
      <c r="F31" s="260">
        <v>1</v>
      </c>
      <c r="G31" s="251">
        <v>45182</v>
      </c>
      <c r="H31" s="265">
        <v>45189</v>
      </c>
      <c r="I31" s="345">
        <v>1</v>
      </c>
      <c r="J31" s="299" t="s">
        <v>648</v>
      </c>
      <c r="K31" s="184">
        <v>1</v>
      </c>
      <c r="L31" s="239" t="s">
        <v>1189</v>
      </c>
      <c r="M31" s="344" t="s">
        <v>855</v>
      </c>
    </row>
    <row r="32" spans="1:13" ht="301.5" customHeight="1" x14ac:dyDescent="0.15">
      <c r="A32" s="309" t="s">
        <v>702</v>
      </c>
      <c r="B32" s="277" t="s">
        <v>719</v>
      </c>
      <c r="C32" s="249" t="s">
        <v>715</v>
      </c>
      <c r="D32" s="249" t="s">
        <v>1190</v>
      </c>
      <c r="E32" s="260" t="s">
        <v>104</v>
      </c>
      <c r="F32" s="289">
        <v>1</v>
      </c>
      <c r="G32" s="251">
        <v>45161</v>
      </c>
      <c r="H32" s="265">
        <v>45657</v>
      </c>
      <c r="I32" s="260">
        <v>71</v>
      </c>
      <c r="J32" s="249" t="s">
        <v>677</v>
      </c>
      <c r="K32" s="205">
        <v>1</v>
      </c>
      <c r="L32" s="239" t="s">
        <v>1191</v>
      </c>
      <c r="M32" s="202" t="s">
        <v>855</v>
      </c>
    </row>
    <row r="33" spans="1:13" ht="313.5" customHeight="1" x14ac:dyDescent="0.15">
      <c r="A33" s="311" t="s">
        <v>723</v>
      </c>
      <c r="B33" s="277" t="s">
        <v>724</v>
      </c>
      <c r="C33" s="249" t="s">
        <v>725</v>
      </c>
      <c r="D33" s="249" t="s">
        <v>1192</v>
      </c>
      <c r="E33" s="260" t="s">
        <v>1193</v>
      </c>
      <c r="F33" s="260">
        <v>1</v>
      </c>
      <c r="G33" s="251">
        <v>45210</v>
      </c>
      <c r="H33" s="265">
        <v>45473</v>
      </c>
      <c r="I33" s="260">
        <v>38</v>
      </c>
      <c r="J33" s="310" t="s">
        <v>869</v>
      </c>
      <c r="K33" s="184">
        <v>1</v>
      </c>
      <c r="L33" s="285" t="s">
        <v>1194</v>
      </c>
      <c r="M33" s="202" t="s">
        <v>855</v>
      </c>
    </row>
    <row r="34" spans="1:13" ht="249.75" customHeight="1" x14ac:dyDescent="0.15">
      <c r="A34" s="311" t="s">
        <v>756</v>
      </c>
      <c r="B34" s="277" t="s">
        <v>761</v>
      </c>
      <c r="C34" s="249" t="s">
        <v>1195</v>
      </c>
      <c r="D34" s="249" t="s">
        <v>1196</v>
      </c>
      <c r="E34" s="260" t="s">
        <v>1197</v>
      </c>
      <c r="F34" s="260">
        <v>1</v>
      </c>
      <c r="G34" s="251">
        <v>45210</v>
      </c>
      <c r="H34" s="265">
        <v>45291</v>
      </c>
      <c r="I34" s="345">
        <v>12</v>
      </c>
      <c r="J34" s="249" t="s">
        <v>659</v>
      </c>
      <c r="K34" s="184">
        <v>1</v>
      </c>
      <c r="L34" s="239" t="s">
        <v>1198</v>
      </c>
      <c r="M34" s="202" t="s">
        <v>855</v>
      </c>
    </row>
    <row r="35" spans="1:13" ht="204" customHeight="1" x14ac:dyDescent="0.15">
      <c r="A35" s="75" t="s">
        <v>782</v>
      </c>
      <c r="B35" s="277" t="s">
        <v>789</v>
      </c>
      <c r="C35" s="249" t="s">
        <v>1195</v>
      </c>
      <c r="D35" s="249" t="s">
        <v>1199</v>
      </c>
      <c r="E35" s="260" t="s">
        <v>1200</v>
      </c>
      <c r="F35" s="260">
        <v>1</v>
      </c>
      <c r="G35" s="251">
        <v>45210</v>
      </c>
      <c r="H35" s="265">
        <v>45291</v>
      </c>
      <c r="I35" s="345">
        <v>12</v>
      </c>
      <c r="J35" s="249" t="s">
        <v>659</v>
      </c>
      <c r="K35" s="184">
        <v>1</v>
      </c>
      <c r="L35" s="239" t="s">
        <v>1201</v>
      </c>
      <c r="M35" s="202" t="s">
        <v>855</v>
      </c>
    </row>
    <row r="36" spans="1:13" ht="246" customHeight="1" x14ac:dyDescent="0.15">
      <c r="A36" s="312" t="s">
        <v>1202</v>
      </c>
      <c r="B36" s="312" t="s">
        <v>792</v>
      </c>
      <c r="C36" s="312" t="s">
        <v>793</v>
      </c>
      <c r="D36" s="312" t="s">
        <v>852</v>
      </c>
      <c r="E36" s="313" t="s">
        <v>853</v>
      </c>
      <c r="F36" s="348">
        <v>1</v>
      </c>
      <c r="G36" s="251">
        <v>45280</v>
      </c>
      <c r="H36" s="315">
        <v>45657</v>
      </c>
      <c r="I36" s="260">
        <v>54</v>
      </c>
      <c r="J36" s="249" t="s">
        <v>677</v>
      </c>
      <c r="K36" s="205">
        <v>1</v>
      </c>
      <c r="L36" s="239" t="s">
        <v>1203</v>
      </c>
      <c r="M36" s="202" t="s">
        <v>855</v>
      </c>
    </row>
    <row r="37" spans="1:13" ht="196.5" customHeight="1" x14ac:dyDescent="0.15">
      <c r="A37" s="312" t="s">
        <v>1204</v>
      </c>
      <c r="B37" s="312" t="s">
        <v>798</v>
      </c>
      <c r="C37" s="312" t="s">
        <v>1205</v>
      </c>
      <c r="D37" s="312" t="s">
        <v>1206</v>
      </c>
      <c r="E37" s="313" t="s">
        <v>1207</v>
      </c>
      <c r="F37" s="316">
        <v>1</v>
      </c>
      <c r="G37" s="251">
        <v>45280</v>
      </c>
      <c r="H37" s="315">
        <v>45382</v>
      </c>
      <c r="I37" s="260">
        <v>14</v>
      </c>
      <c r="J37" s="270" t="s">
        <v>817</v>
      </c>
      <c r="K37" s="316">
        <v>1</v>
      </c>
      <c r="L37" s="239" t="s">
        <v>1208</v>
      </c>
      <c r="M37" s="202" t="s">
        <v>855</v>
      </c>
    </row>
    <row r="38" spans="1:13" ht="222.75" customHeight="1" x14ac:dyDescent="0.15">
      <c r="A38" s="312" t="s">
        <v>824</v>
      </c>
      <c r="B38" s="312" t="s">
        <v>820</v>
      </c>
      <c r="C38" s="312" t="s">
        <v>821</v>
      </c>
      <c r="D38" s="312" t="s">
        <v>1209</v>
      </c>
      <c r="E38" s="313" t="s">
        <v>1210</v>
      </c>
      <c r="F38" s="316">
        <v>1</v>
      </c>
      <c r="G38" s="251">
        <v>45280</v>
      </c>
      <c r="H38" s="315">
        <v>45657</v>
      </c>
      <c r="I38" s="260">
        <v>54</v>
      </c>
      <c r="J38" s="249" t="s">
        <v>659</v>
      </c>
      <c r="K38" s="316">
        <v>1</v>
      </c>
      <c r="L38" s="239" t="s">
        <v>1211</v>
      </c>
      <c r="M38" s="202" t="s">
        <v>855</v>
      </c>
    </row>
    <row r="39" spans="1:13" ht="180" x14ac:dyDescent="0.15">
      <c r="A39" s="312" t="s">
        <v>834</v>
      </c>
      <c r="B39" s="312" t="s">
        <v>835</v>
      </c>
      <c r="C39" s="312" t="s">
        <v>836</v>
      </c>
      <c r="D39" s="312" t="s">
        <v>1212</v>
      </c>
      <c r="E39" s="313" t="s">
        <v>1213</v>
      </c>
      <c r="F39" s="314">
        <v>1</v>
      </c>
      <c r="G39" s="251">
        <v>45280</v>
      </c>
      <c r="H39" s="315">
        <v>45381</v>
      </c>
      <c r="I39" s="260">
        <v>14</v>
      </c>
      <c r="J39" s="270" t="s">
        <v>1214</v>
      </c>
      <c r="K39" s="184">
        <v>1</v>
      </c>
      <c r="L39" s="239" t="s">
        <v>1215</v>
      </c>
      <c r="M39" s="202" t="s">
        <v>855</v>
      </c>
    </row>
    <row r="42" spans="1:13" x14ac:dyDescent="0.15">
      <c r="B42" s="46">
        <v>28</v>
      </c>
      <c r="C42" s="7" t="s">
        <v>1216</v>
      </c>
      <c r="D42" s="7" t="s">
        <v>1217</v>
      </c>
    </row>
    <row r="43" spans="1:13" x14ac:dyDescent="0.15">
      <c r="B43" s="46">
        <v>13</v>
      </c>
      <c r="C43" s="7" t="s">
        <v>1218</v>
      </c>
      <c r="D43" s="7" t="s">
        <v>1219</v>
      </c>
    </row>
    <row r="45" spans="1:13" x14ac:dyDescent="0.15">
      <c r="B45" s="46">
        <f>+B42+B43</f>
        <v>41</v>
      </c>
    </row>
  </sheetData>
  <autoFilter ref="A11:FG39" xr:uid="{00000000-0009-0000-0000-000004000000}"/>
  <mergeCells count="2">
    <mergeCell ref="A8:J8"/>
    <mergeCell ref="K10:M10"/>
  </mergeCells>
  <dataValidations count="11">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D36:D39" xr:uid="{00000000-0002-0000-0400-000000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acción (correctiva y/o preventiva) q adopta la Entidad p/ subsanar o corregir causa que genera hallazgo. (MÁX. 390 CARACTERES) Inserte tantas filas como ACTIVIDADES tenga." sqref="C36:C39" xr:uid="{00000000-0002-0000-0400-000001000000}">
      <formula1>0</formula1>
      <formula2>390</formula2>
    </dataValidation>
    <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ormes, aquí se registra el número 5." sqref="K37:K38 F36:F39" xr:uid="{00000000-0002-0000-0400-000002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l numero de semanas que existen entre las fecha de inicio y la fecha final de la actividad." sqref="I28 I12:I18 I36:I39 I32" xr:uid="{00000000-0002-0000-0400-000003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ormes, aquí se registra el número 5." sqref="K18 K32 K36 F13 K15 F15 F18:F19" xr:uid="{00000000-0002-0000-0400-000004000000}">
      <formula1>-9223372036854770000</formula1>
      <formula2>9223372036854770000</formula2>
    </dataValidation>
    <dataValidation type="textLength" allowBlank="1" showInputMessage="1" error="Escriba un texto  Maximo 390 Caracteres" promptTitle="Cualquier contenido Maximo 390 Caracteres" prompt=" Registre HALLAZGO contenido en Inf de Auditoría(Suscripción), ó q se encuentra en Plan ya suscrito(Avance o Seguim) SI SUPERA 390 CARACTERES, RESÚMALO. Insterte tantas filas como ACTIVIDADES sean." sqref="A32 A12:A28" xr:uid="{00000000-0002-0000-0400-000005000000}">
      <formula1>0</formula1>
      <formula2>390</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J31 G28:H28 J12:J14 J16:J18 G12:H22 J23:J25 G36:H39 G32:H32 J27" xr:uid="{00000000-0002-0000-0400-000006000000}">
      <formula1>1900/1/1</formula1>
      <formula2>3000/1/1</formula2>
    </dataValidation>
    <dataValidation type="textLength" allowBlank="1" showInputMessage="1" error="Escriba un texto  Maximo 390 Caracteres" promptTitle="Cualquier contenido Maximo 390 Caracteres" prompt=" Registre CAUSA contenida en Inf de Auditoría(Suscripción), ó q se encuentra en Plan ya suscrito(Avance o Seguimiento) SI SUPERA 390 CARACTERES, RESÚMALA. Insterte tantas filas como ACTIVIDADES sean." sqref="B28 B12:B22 B32" xr:uid="{00000000-0002-0000-0400-000007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la Unidad de Medida de la actividad. (Ej.: Informes, jornadas de capacitación, etc.) (MÁX. 390 CARACTERES)" sqref="E36:E39" xr:uid="{00000000-0002-0000-0400-000008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HALLAZGO contenido en Inf de Auditoría(Suscripción), ó q se encuentra en Plan ya suscrito(Avance o Seguim) SI SUPERA 390 CARACTERES, RESÚMALO. Insterte tantas filas como ACTIVIDADES sean." sqref="A36:A39" xr:uid="{00000000-0002-0000-0400-000009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CAUSA contenida en Inf de Auditoría(Suscripción), ó q se encuentra en Plan ya suscrito(Avance o Seguimiento) SI SUPERA 390 CARACTERES, RESÚMALA. Insterte tantas filas como ACTIVIDADES sean." sqref="B36:B39" xr:uid="{00000000-0002-0000-0400-00000A000000}">
      <formula1>0</formula1>
      <formula2>390</formula2>
    </dataValidation>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6"/>
  <sheetViews>
    <sheetView zoomScale="70" zoomScaleNormal="70" workbookViewId="0">
      <selection activeCell="C21" sqref="C21"/>
    </sheetView>
  </sheetViews>
  <sheetFormatPr baseColWidth="10" defaultColWidth="11.5" defaultRowHeight="15" x14ac:dyDescent="0.2"/>
  <cols>
    <col min="1" max="1" width="70.33203125" customWidth="1"/>
    <col min="2" max="2" width="37" customWidth="1"/>
    <col min="3" max="3" width="18.33203125" customWidth="1"/>
    <col min="4" max="4" width="15.6640625" customWidth="1"/>
    <col min="5" max="5" width="20.33203125" customWidth="1"/>
  </cols>
  <sheetData>
    <row r="1" spans="1:9" ht="27" thickBot="1" x14ac:dyDescent="0.25">
      <c r="A1" s="172" t="s">
        <v>11</v>
      </c>
      <c r="B1" s="172" t="s">
        <v>1220</v>
      </c>
      <c r="C1" s="172" t="s">
        <v>1221</v>
      </c>
      <c r="D1" s="172" t="s">
        <v>1222</v>
      </c>
      <c r="E1" s="172" t="s">
        <v>20</v>
      </c>
    </row>
    <row r="2" spans="1:9" ht="120" hidden="1" x14ac:dyDescent="0.2">
      <c r="A2" s="188" t="s">
        <v>353</v>
      </c>
      <c r="B2" s="193" t="s">
        <v>1223</v>
      </c>
      <c r="C2" s="232">
        <v>44666</v>
      </c>
      <c r="D2" s="232">
        <v>44926</v>
      </c>
      <c r="E2" s="299" t="s">
        <v>648</v>
      </c>
    </row>
    <row r="3" spans="1:9" ht="120" hidden="1" x14ac:dyDescent="0.2">
      <c r="A3" s="188" t="s">
        <v>353</v>
      </c>
      <c r="B3" s="193" t="s">
        <v>389</v>
      </c>
      <c r="C3" s="232">
        <v>44666</v>
      </c>
      <c r="D3" s="232">
        <v>44926</v>
      </c>
      <c r="E3" s="299" t="s">
        <v>648</v>
      </c>
    </row>
    <row r="4" spans="1:9" ht="80" hidden="1" x14ac:dyDescent="0.2">
      <c r="A4" s="286" t="s">
        <v>440</v>
      </c>
      <c r="B4" s="249" t="s">
        <v>443</v>
      </c>
      <c r="C4" s="251">
        <v>44897</v>
      </c>
      <c r="D4" s="251">
        <v>45381</v>
      </c>
      <c r="E4" s="249" t="s">
        <v>653</v>
      </c>
    </row>
    <row r="5" spans="1:9" ht="105" customHeight="1" thickBot="1" x14ac:dyDescent="0.25">
      <c r="A5" s="286" t="s">
        <v>440</v>
      </c>
      <c r="B5" s="249" t="s">
        <v>450</v>
      </c>
      <c r="C5" s="251">
        <v>44897</v>
      </c>
      <c r="D5" s="251">
        <v>45381</v>
      </c>
      <c r="E5" s="249" t="s">
        <v>654</v>
      </c>
      <c r="I5" s="84" t="s">
        <v>1224</v>
      </c>
    </row>
    <row r="6" spans="1:9" ht="145" thickBot="1" x14ac:dyDescent="0.25">
      <c r="A6" s="286" t="s">
        <v>509</v>
      </c>
      <c r="B6" s="286" t="s">
        <v>512</v>
      </c>
      <c r="C6" s="251">
        <v>44927</v>
      </c>
      <c r="D6" s="251">
        <v>45291</v>
      </c>
      <c r="E6" s="346" t="s">
        <v>657</v>
      </c>
      <c r="I6" s="69" t="s">
        <v>657</v>
      </c>
    </row>
    <row r="7" spans="1:9" ht="81" thickBot="1" x14ac:dyDescent="0.25">
      <c r="A7" s="249" t="s">
        <v>529</v>
      </c>
      <c r="B7" s="249" t="s">
        <v>532</v>
      </c>
      <c r="C7" s="251">
        <v>44897</v>
      </c>
      <c r="D7" s="251">
        <v>45381</v>
      </c>
      <c r="E7" s="346" t="s">
        <v>652</v>
      </c>
      <c r="I7" s="69" t="s">
        <v>652</v>
      </c>
    </row>
    <row r="8" spans="1:9" ht="209.25" customHeight="1" thickBot="1" x14ac:dyDescent="0.25">
      <c r="A8" s="249" t="s">
        <v>529</v>
      </c>
      <c r="B8" s="249" t="s">
        <v>539</v>
      </c>
      <c r="C8" s="251">
        <v>44927</v>
      </c>
      <c r="D8" s="251">
        <v>45291</v>
      </c>
      <c r="E8" s="346" t="s">
        <v>655</v>
      </c>
      <c r="I8" s="69" t="s">
        <v>655</v>
      </c>
    </row>
    <row r="9" spans="1:9" ht="129" thickBot="1" x14ac:dyDescent="0.25">
      <c r="A9" s="286" t="s">
        <v>687</v>
      </c>
      <c r="B9" s="249" t="s">
        <v>581</v>
      </c>
      <c r="C9" s="251">
        <v>44927</v>
      </c>
      <c r="D9" s="251">
        <v>45291</v>
      </c>
      <c r="E9" s="249" t="s">
        <v>653</v>
      </c>
      <c r="I9" s="69" t="s">
        <v>653</v>
      </c>
    </row>
    <row r="10" spans="1:9" ht="185.25" customHeight="1" thickBot="1" x14ac:dyDescent="0.25">
      <c r="A10" s="286" t="s">
        <v>687</v>
      </c>
      <c r="B10" s="249" t="s">
        <v>587</v>
      </c>
      <c r="C10" s="251">
        <v>44927</v>
      </c>
      <c r="D10" s="251">
        <v>45291</v>
      </c>
      <c r="E10" s="249" t="s">
        <v>653</v>
      </c>
      <c r="I10" s="69" t="s">
        <v>653</v>
      </c>
    </row>
    <row r="11" spans="1:9" ht="212.25" customHeight="1" thickBot="1" x14ac:dyDescent="0.25">
      <c r="A11" s="286" t="s">
        <v>687</v>
      </c>
      <c r="B11" s="249" t="s">
        <v>591</v>
      </c>
      <c r="C11" s="251">
        <v>44927</v>
      </c>
      <c r="D11" s="251">
        <v>45291</v>
      </c>
      <c r="E11" s="249" t="s">
        <v>653</v>
      </c>
      <c r="I11" s="69" t="s">
        <v>653</v>
      </c>
    </row>
    <row r="12" spans="1:9" ht="185.25" customHeight="1" thickBot="1" x14ac:dyDescent="0.25">
      <c r="A12" s="349" t="s">
        <v>702</v>
      </c>
      <c r="B12" s="249" t="s">
        <v>705</v>
      </c>
      <c r="C12" s="251">
        <v>45160</v>
      </c>
      <c r="D12" s="265">
        <v>45443</v>
      </c>
      <c r="E12" s="299" t="s">
        <v>648</v>
      </c>
      <c r="I12" s="69" t="s">
        <v>648</v>
      </c>
    </row>
    <row r="13" spans="1:9" ht="112.5" customHeight="1" thickBot="1" x14ac:dyDescent="0.25">
      <c r="A13" s="349" t="s">
        <v>702</v>
      </c>
      <c r="B13" s="249" t="s">
        <v>708</v>
      </c>
      <c r="C13" s="251">
        <v>45209</v>
      </c>
      <c r="D13" s="265">
        <v>45443</v>
      </c>
      <c r="E13" s="299" t="s">
        <v>648</v>
      </c>
      <c r="I13" s="69" t="s">
        <v>648</v>
      </c>
    </row>
    <row r="14" spans="1:9" ht="127.5" customHeight="1" thickBot="1" x14ac:dyDescent="0.25">
      <c r="A14" s="350" t="s">
        <v>732</v>
      </c>
      <c r="B14" s="249" t="s">
        <v>734</v>
      </c>
      <c r="C14" s="251">
        <v>45210</v>
      </c>
      <c r="D14" s="265">
        <v>45473</v>
      </c>
      <c r="E14" s="249" t="s">
        <v>659</v>
      </c>
      <c r="I14" s="69" t="s">
        <v>659</v>
      </c>
    </row>
    <row r="15" spans="1:9" ht="127.5" customHeight="1" thickBot="1" x14ac:dyDescent="0.25">
      <c r="A15" s="350" t="s">
        <v>740</v>
      </c>
      <c r="B15" s="249" t="s">
        <v>748</v>
      </c>
      <c r="C15" s="251">
        <v>45210</v>
      </c>
      <c r="D15" s="265">
        <v>45473</v>
      </c>
      <c r="E15" s="249" t="s">
        <v>659</v>
      </c>
      <c r="I15" s="69" t="s">
        <v>659</v>
      </c>
    </row>
    <row r="16" spans="1:9" ht="127.5" customHeight="1" thickBot="1" x14ac:dyDescent="0.25">
      <c r="A16" s="350" t="s">
        <v>740</v>
      </c>
      <c r="B16" s="249" t="s">
        <v>752</v>
      </c>
      <c r="C16" s="251">
        <v>45210</v>
      </c>
      <c r="D16" s="265">
        <v>45473</v>
      </c>
      <c r="E16" s="249" t="s">
        <v>659</v>
      </c>
      <c r="I16" s="69" t="s">
        <v>659</v>
      </c>
    </row>
    <row r="17" spans="1:9" ht="97" thickBot="1" x14ac:dyDescent="0.25">
      <c r="A17" s="350" t="s">
        <v>772</v>
      </c>
      <c r="B17" s="249" t="s">
        <v>752</v>
      </c>
      <c r="C17" s="251">
        <v>45210</v>
      </c>
      <c r="D17" s="265">
        <v>45473</v>
      </c>
      <c r="E17" s="249" t="s">
        <v>659</v>
      </c>
      <c r="I17" s="69" t="s">
        <v>659</v>
      </c>
    </row>
    <row r="18" spans="1:9" ht="81" thickBot="1" x14ac:dyDescent="0.25">
      <c r="A18" s="68" t="s">
        <v>782</v>
      </c>
      <c r="B18" s="249" t="s">
        <v>785</v>
      </c>
      <c r="C18" s="251">
        <v>45210</v>
      </c>
      <c r="D18" s="265">
        <v>45473</v>
      </c>
      <c r="E18" s="310" t="s">
        <v>658</v>
      </c>
      <c r="I18" s="69" t="s">
        <v>658</v>
      </c>
    </row>
    <row r="19" spans="1:9" ht="97" thickBot="1" x14ac:dyDescent="0.25">
      <c r="A19" s="312" t="s">
        <v>791</v>
      </c>
      <c r="B19" s="351" t="s">
        <v>794</v>
      </c>
      <c r="C19" s="251">
        <v>45280</v>
      </c>
      <c r="D19" s="315">
        <v>45412</v>
      </c>
      <c r="E19" s="249" t="s">
        <v>659</v>
      </c>
      <c r="I19" s="69" t="s">
        <v>652</v>
      </c>
    </row>
    <row r="20" spans="1:9" ht="66" thickBot="1" x14ac:dyDescent="0.25">
      <c r="A20" s="312" t="s">
        <v>797</v>
      </c>
      <c r="B20" s="351" t="s">
        <v>800</v>
      </c>
      <c r="C20" s="251">
        <v>45280</v>
      </c>
      <c r="D20" s="315">
        <v>45412</v>
      </c>
      <c r="E20" s="346" t="s">
        <v>652</v>
      </c>
      <c r="I20" s="69" t="s">
        <v>659</v>
      </c>
    </row>
    <row r="21" spans="1:9" ht="113" thickBot="1" x14ac:dyDescent="0.25">
      <c r="A21" s="312" t="s">
        <v>803</v>
      </c>
      <c r="B21" s="351" t="s">
        <v>806</v>
      </c>
      <c r="C21" s="251">
        <v>45280</v>
      </c>
      <c r="D21" s="315">
        <v>45381</v>
      </c>
      <c r="E21" s="249" t="s">
        <v>659</v>
      </c>
      <c r="I21" s="69" t="s">
        <v>657</v>
      </c>
    </row>
    <row r="22" spans="1:9" ht="81" thickBot="1" x14ac:dyDescent="0.25">
      <c r="A22" s="312" t="s">
        <v>846</v>
      </c>
      <c r="B22" s="351" t="s">
        <v>849</v>
      </c>
      <c r="C22" s="251">
        <v>45280</v>
      </c>
      <c r="D22" s="315">
        <v>45322</v>
      </c>
      <c r="E22" s="346" t="s">
        <v>657</v>
      </c>
      <c r="I22" s="69" t="s">
        <v>659</v>
      </c>
    </row>
    <row r="23" spans="1:9" ht="97" thickBot="1" x14ac:dyDescent="0.25">
      <c r="A23" s="312" t="s">
        <v>858</v>
      </c>
      <c r="B23" s="351" t="s">
        <v>861</v>
      </c>
      <c r="C23" s="251">
        <v>45280</v>
      </c>
      <c r="D23" s="315">
        <v>45382</v>
      </c>
      <c r="E23" s="249" t="s">
        <v>659</v>
      </c>
      <c r="I23" s="69" t="s">
        <v>657</v>
      </c>
    </row>
    <row r="24" spans="1:9" ht="92" thickBot="1" x14ac:dyDescent="0.25">
      <c r="A24" s="312" t="s">
        <v>884</v>
      </c>
      <c r="B24" s="351" t="s">
        <v>887</v>
      </c>
      <c r="C24" s="251">
        <v>45280</v>
      </c>
      <c r="D24" s="315">
        <v>45350</v>
      </c>
      <c r="E24" s="346" t="s">
        <v>657</v>
      </c>
      <c r="I24" s="69" t="s">
        <v>900</v>
      </c>
    </row>
    <row r="25" spans="1:9" ht="92" thickBot="1" x14ac:dyDescent="0.25">
      <c r="A25" s="320" t="s">
        <v>896</v>
      </c>
      <c r="B25" s="351" t="s">
        <v>899</v>
      </c>
      <c r="C25" s="251">
        <v>45280</v>
      </c>
      <c r="D25" s="315">
        <v>45350</v>
      </c>
      <c r="E25" s="286" t="s">
        <v>900</v>
      </c>
      <c r="I25" s="69" t="s">
        <v>900</v>
      </c>
    </row>
    <row r="26" spans="1:9" ht="92" thickBot="1" x14ac:dyDescent="0.25">
      <c r="A26" s="320" t="s">
        <v>909</v>
      </c>
      <c r="B26" s="351" t="s">
        <v>899</v>
      </c>
      <c r="C26" s="251">
        <v>45280</v>
      </c>
      <c r="D26" s="315">
        <v>45350</v>
      </c>
      <c r="E26" s="286" t="s">
        <v>900</v>
      </c>
      <c r="I26" s="69" t="s">
        <v>900</v>
      </c>
    </row>
    <row r="27" spans="1:9" ht="137.25" customHeight="1" thickBot="1" x14ac:dyDescent="0.25">
      <c r="A27" s="312" t="s">
        <v>912</v>
      </c>
      <c r="B27" s="351" t="s">
        <v>899</v>
      </c>
      <c r="C27" s="251">
        <v>45280</v>
      </c>
      <c r="D27" s="315">
        <v>45350</v>
      </c>
      <c r="E27" s="286" t="s">
        <v>900</v>
      </c>
      <c r="I27" s="69" t="s">
        <v>900</v>
      </c>
    </row>
    <row r="28" spans="1:9" ht="151.5" customHeight="1" thickBot="1" x14ac:dyDescent="0.25">
      <c r="A28" s="312" t="s">
        <v>916</v>
      </c>
      <c r="B28" s="351" t="s">
        <v>899</v>
      </c>
      <c r="C28" s="251">
        <v>45280</v>
      </c>
      <c r="D28" s="315">
        <v>45350</v>
      </c>
      <c r="E28" s="286" t="s">
        <v>900</v>
      </c>
      <c r="I28" s="69" t="s">
        <v>657</v>
      </c>
    </row>
    <row r="29" spans="1:9" ht="105" thickBot="1" x14ac:dyDescent="0.25">
      <c r="A29" s="312" t="s">
        <v>919</v>
      </c>
      <c r="B29" s="351" t="s">
        <v>922</v>
      </c>
      <c r="C29" s="251">
        <v>45280</v>
      </c>
      <c r="D29" s="315">
        <v>45381</v>
      </c>
      <c r="E29" s="346" t="s">
        <v>657</v>
      </c>
      <c r="I29" s="69" t="s">
        <v>656</v>
      </c>
    </row>
    <row r="30" spans="1:9" ht="286" thickBot="1" x14ac:dyDescent="0.25">
      <c r="A30" s="352" t="s">
        <v>928</v>
      </c>
      <c r="B30" s="188" t="s">
        <v>929</v>
      </c>
      <c r="C30" s="251">
        <v>45280</v>
      </c>
      <c r="D30" s="191">
        <v>45382</v>
      </c>
      <c r="E30" s="249" t="s">
        <v>656</v>
      </c>
      <c r="I30" s="69" t="s">
        <v>656</v>
      </c>
    </row>
    <row r="31" spans="1:9" ht="329" thickBot="1" x14ac:dyDescent="0.25">
      <c r="A31" s="352" t="s">
        <v>935</v>
      </c>
      <c r="B31" s="188" t="s">
        <v>929</v>
      </c>
      <c r="C31" s="251">
        <v>45280</v>
      </c>
      <c r="D31" s="191">
        <v>45382</v>
      </c>
      <c r="E31" s="249" t="s">
        <v>656</v>
      </c>
      <c r="I31" s="69" t="s">
        <v>656</v>
      </c>
    </row>
    <row r="32" spans="1:9" ht="270" x14ac:dyDescent="0.2">
      <c r="A32" s="352" t="s">
        <v>942</v>
      </c>
      <c r="B32" s="188" t="s">
        <v>929</v>
      </c>
      <c r="C32" s="251">
        <v>45280</v>
      </c>
      <c r="D32" s="191">
        <v>45382</v>
      </c>
      <c r="E32" s="249" t="s">
        <v>656</v>
      </c>
    </row>
    <row r="33" spans="1:5" ht="225" x14ac:dyDescent="0.2">
      <c r="A33" s="352" t="s">
        <v>1225</v>
      </c>
      <c r="B33" s="188" t="s">
        <v>929</v>
      </c>
      <c r="C33" s="251">
        <v>45280</v>
      </c>
      <c r="D33" s="191">
        <v>45382</v>
      </c>
      <c r="E33" s="249" t="s">
        <v>656</v>
      </c>
    </row>
    <row r="34" spans="1:5" ht="240" x14ac:dyDescent="0.2">
      <c r="A34" s="352" t="s">
        <v>1226</v>
      </c>
      <c r="B34" s="188" t="s">
        <v>929</v>
      </c>
      <c r="C34" s="251">
        <v>45280</v>
      </c>
      <c r="D34" s="191">
        <v>45382</v>
      </c>
      <c r="E34" s="249" t="s">
        <v>656</v>
      </c>
    </row>
    <row r="35" spans="1:5" ht="225" x14ac:dyDescent="0.2">
      <c r="A35" s="352" t="s">
        <v>1227</v>
      </c>
      <c r="B35" s="188" t="s">
        <v>929</v>
      </c>
      <c r="C35" s="251">
        <v>45280</v>
      </c>
      <c r="D35" s="191">
        <v>45382</v>
      </c>
      <c r="E35" s="249" t="s">
        <v>656</v>
      </c>
    </row>
    <row r="36" spans="1:5" ht="165" x14ac:dyDescent="0.2">
      <c r="A36" s="352" t="s">
        <v>955</v>
      </c>
      <c r="B36" s="188" t="s">
        <v>929</v>
      </c>
      <c r="C36" s="251">
        <v>45280</v>
      </c>
      <c r="D36" s="191">
        <v>45382</v>
      </c>
      <c r="E36" s="249" t="s">
        <v>656</v>
      </c>
    </row>
  </sheetData>
  <dataValidations count="6">
    <dataValidation type="textLength" allowBlank="1" showInputMessage="1" error="Escriba un texto  Maximo 390 Caracteres" promptTitle="Cualquier contenido Maximo 390 Caracteres" prompt=" Registre HALLAZGO contenido en Inf de Auditoría(Suscripción), ó q se encuentra en Plan ya suscrito(Avance o Seguim) SI SUPERA 390 CARACTERES, RESÚMALO. Insterte tantas filas como ACTIVIDADES sean." sqref="A2:A13 A15:A16 A30:A36" xr:uid="{00000000-0002-0000-0500-000000000000}">
      <formula1>0</formula1>
      <formula2>390</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C2:D8 E6:E8 C12:D13 C15:D15 E20 E22 C19:D23 C24:C36 E24 E29 D30:D36" xr:uid="{00000000-0002-0000-0500-000001000000}">
      <formula1>1900/1/1</formula1>
      <formula2>3000/1/1</formula2>
    </dataValidation>
    <dataValidation type="textLength" allowBlank="1" showInputMessage="1" error="Escriba un texto  Maximo 390 Caracteres" promptTitle="Cualquier contenido Maximo 390 Caracteres" prompt=" Registre DE MANERA BREVE las actividades a desarrollar para el cumplimiento de la Acción  de mejoramiento.  Insterte UNA FILA  por ACTIVIDAD. (MÁX. 390 CARACTERES)" sqref="B4:B5" xr:uid="{00000000-0002-0000-0500-000002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HALLAZGO contenido en Inf de Auditoría(Suscripción), ó q se encuentra en Plan ya suscrito(Avance o Seguim) SI SUPERA 390 CARACTERES, RESÚMALO. Insterte tantas filas como ACTIVIDADES sean." sqref="A19:A29" xr:uid="{00000000-0002-0000-0500-000003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B19:B29" xr:uid="{00000000-0002-0000-0500-000004000000}">
      <formula1>0</formula1>
      <formula2>390</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D24:D29" xr:uid="{00000000-0002-0000-0500-000005000000}">
      <formula1>1900/1/1</formula1>
      <formula2>3000/1/1</formula2>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I16"/>
  <sheetViews>
    <sheetView workbookViewId="0">
      <selection activeCell="C21" sqref="C21"/>
    </sheetView>
  </sheetViews>
  <sheetFormatPr baseColWidth="10" defaultColWidth="11.5" defaultRowHeight="15" x14ac:dyDescent="0.2"/>
  <cols>
    <col min="2" max="2" width="57.6640625" customWidth="1"/>
    <col min="4" max="4" width="11.83203125" customWidth="1"/>
    <col min="5" max="5" width="13.6640625" customWidth="1"/>
    <col min="6" max="6" width="11.5" customWidth="1"/>
    <col min="7" max="7" width="10.6640625" customWidth="1"/>
    <col min="8" max="8" width="9.5" customWidth="1"/>
  </cols>
  <sheetData>
    <row r="2" spans="2:9" ht="28" x14ac:dyDescent="0.2">
      <c r="B2" s="353" t="s">
        <v>1228</v>
      </c>
      <c r="C2" s="353" t="s">
        <v>1229</v>
      </c>
      <c r="D2" s="353" t="s">
        <v>1230</v>
      </c>
      <c r="E2" s="353" t="s">
        <v>1231</v>
      </c>
      <c r="F2" s="353" t="s">
        <v>1232</v>
      </c>
      <c r="G2" s="353" t="s">
        <v>1233</v>
      </c>
      <c r="H2" s="353" t="s">
        <v>1234</v>
      </c>
      <c r="I2" s="353" t="s">
        <v>1235</v>
      </c>
    </row>
    <row r="3" spans="2:9" x14ac:dyDescent="0.2">
      <c r="B3" s="354" t="s">
        <v>1236</v>
      </c>
      <c r="C3" s="355">
        <v>3</v>
      </c>
      <c r="D3" s="355">
        <v>19</v>
      </c>
      <c r="E3" s="356">
        <v>2</v>
      </c>
      <c r="F3" s="356">
        <v>4</v>
      </c>
      <c r="G3" s="356">
        <v>7</v>
      </c>
      <c r="H3" s="356">
        <v>3</v>
      </c>
      <c r="I3" s="356">
        <v>3</v>
      </c>
    </row>
    <row r="4" spans="2:9" x14ac:dyDescent="0.2">
      <c r="B4" s="354" t="s">
        <v>1237</v>
      </c>
      <c r="C4" s="355">
        <v>8</v>
      </c>
      <c r="D4" s="355">
        <v>22</v>
      </c>
      <c r="E4" s="356">
        <v>5</v>
      </c>
      <c r="F4" s="356">
        <v>0</v>
      </c>
      <c r="G4" s="356">
        <v>0</v>
      </c>
      <c r="H4" s="356">
        <v>11</v>
      </c>
      <c r="I4" s="356">
        <v>6</v>
      </c>
    </row>
    <row r="5" spans="2:9" x14ac:dyDescent="0.2">
      <c r="B5" s="354" t="s">
        <v>1238</v>
      </c>
      <c r="C5" s="355">
        <v>9</v>
      </c>
      <c r="D5" s="355">
        <v>19</v>
      </c>
      <c r="E5" s="356">
        <v>6</v>
      </c>
      <c r="F5" s="356">
        <v>2</v>
      </c>
      <c r="G5" s="356">
        <v>6</v>
      </c>
      <c r="H5" s="356">
        <v>0</v>
      </c>
      <c r="I5" s="356">
        <v>5</v>
      </c>
    </row>
    <row r="6" spans="2:9" x14ac:dyDescent="0.2">
      <c r="B6" s="354" t="s">
        <v>1239</v>
      </c>
      <c r="C6" s="355">
        <v>20</v>
      </c>
      <c r="D6" s="355">
        <v>39</v>
      </c>
      <c r="E6" s="356">
        <v>16</v>
      </c>
      <c r="F6" s="356">
        <v>0</v>
      </c>
      <c r="G6" s="356">
        <v>0</v>
      </c>
      <c r="H6" s="356">
        <v>12</v>
      </c>
      <c r="I6" s="356">
        <v>11</v>
      </c>
    </row>
    <row r="7" spans="2:9" x14ac:dyDescent="0.2">
      <c r="B7" s="354" t="s">
        <v>1240</v>
      </c>
      <c r="C7" s="355">
        <v>1</v>
      </c>
      <c r="D7" s="355">
        <v>8</v>
      </c>
      <c r="E7" s="356">
        <v>2</v>
      </c>
      <c r="F7" s="356">
        <v>0</v>
      </c>
      <c r="G7" s="356">
        <v>0</v>
      </c>
      <c r="H7" s="356">
        <v>5</v>
      </c>
      <c r="I7" s="356">
        <v>1</v>
      </c>
    </row>
    <row r="8" spans="2:9" x14ac:dyDescent="0.2">
      <c r="B8" s="354" t="s">
        <v>1241</v>
      </c>
      <c r="C8" s="355">
        <v>1</v>
      </c>
      <c r="D8" s="355">
        <v>7</v>
      </c>
      <c r="E8" s="356">
        <v>1</v>
      </c>
      <c r="F8" s="356">
        <v>4</v>
      </c>
      <c r="G8" s="356">
        <v>0</v>
      </c>
      <c r="H8" s="356">
        <v>0</v>
      </c>
      <c r="I8" s="356">
        <v>2</v>
      </c>
    </row>
    <row r="9" spans="2:9" x14ac:dyDescent="0.2">
      <c r="B9" s="354" t="s">
        <v>1242</v>
      </c>
      <c r="C9" s="355">
        <v>1</v>
      </c>
      <c r="D9" s="355">
        <v>3</v>
      </c>
      <c r="E9" s="356">
        <v>0</v>
      </c>
      <c r="F9" s="356">
        <v>2</v>
      </c>
      <c r="G9" s="356">
        <v>1</v>
      </c>
      <c r="H9" s="356">
        <v>0</v>
      </c>
      <c r="I9" s="356">
        <v>0</v>
      </c>
    </row>
    <row r="10" spans="2:9" x14ac:dyDescent="0.2">
      <c r="B10" s="354" t="s">
        <v>1243</v>
      </c>
      <c r="C10" s="355">
        <v>1</v>
      </c>
      <c r="D10" s="355">
        <v>7</v>
      </c>
      <c r="E10" s="356">
        <v>1</v>
      </c>
      <c r="F10" s="356">
        <v>1</v>
      </c>
      <c r="G10" s="356">
        <v>1</v>
      </c>
      <c r="H10" s="356">
        <v>2</v>
      </c>
      <c r="I10" s="356">
        <v>2</v>
      </c>
    </row>
    <row r="11" spans="2:9" x14ac:dyDescent="0.2">
      <c r="B11" s="354" t="s">
        <v>1244</v>
      </c>
      <c r="C11" s="355">
        <v>6</v>
      </c>
      <c r="D11" s="355">
        <v>21</v>
      </c>
      <c r="E11" s="356">
        <v>1</v>
      </c>
      <c r="F11" s="356">
        <v>2</v>
      </c>
      <c r="G11" s="356">
        <v>1</v>
      </c>
      <c r="H11" s="356">
        <v>12</v>
      </c>
      <c r="I11" s="356">
        <v>5</v>
      </c>
    </row>
    <row r="12" spans="2:9" x14ac:dyDescent="0.2">
      <c r="B12" s="357" t="s">
        <v>1245</v>
      </c>
      <c r="C12" s="358">
        <f t="shared" ref="C12:I12" si="0">SUM(C3:C11)</f>
        <v>50</v>
      </c>
      <c r="D12" s="358">
        <f t="shared" si="0"/>
        <v>145</v>
      </c>
      <c r="E12" s="359">
        <f t="shared" si="0"/>
        <v>34</v>
      </c>
      <c r="F12" s="359">
        <f t="shared" si="0"/>
        <v>15</v>
      </c>
      <c r="G12" s="360">
        <f t="shared" si="0"/>
        <v>16</v>
      </c>
      <c r="H12" s="361">
        <f t="shared" si="0"/>
        <v>45</v>
      </c>
      <c r="I12" s="362">
        <f t="shared" si="0"/>
        <v>35</v>
      </c>
    </row>
    <row r="13" spans="2:9" x14ac:dyDescent="0.2">
      <c r="B13" s="357" t="s">
        <v>1246</v>
      </c>
      <c r="C13" s="358"/>
      <c r="D13" s="358"/>
      <c r="E13" s="363">
        <f>+E12/D12*100</f>
        <v>23.448275862068964</v>
      </c>
      <c r="F13" s="363">
        <f>+F12/D12*100</f>
        <v>10.344827586206897</v>
      </c>
      <c r="G13" s="364">
        <f>+G12/D12*100</f>
        <v>11.03448275862069</v>
      </c>
      <c r="H13" s="365">
        <f>+H12/D12*100</f>
        <v>31.03448275862069</v>
      </c>
      <c r="I13" s="366">
        <f>+I12/D12*100</f>
        <v>24.137931034482758</v>
      </c>
    </row>
    <row r="16" spans="2:9" x14ac:dyDescent="0.2">
      <c r="E16" s="76"/>
      <c r="F16" s="76"/>
      <c r="G16" s="76"/>
      <c r="H16" s="76"/>
      <c r="I16" s="76"/>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84"/>
  <sheetViews>
    <sheetView topLeftCell="A4" workbookViewId="0">
      <selection activeCell="C6" sqref="C6"/>
    </sheetView>
  </sheetViews>
  <sheetFormatPr baseColWidth="10" defaultColWidth="11.5" defaultRowHeight="15" x14ac:dyDescent="0.2"/>
  <cols>
    <col min="3" max="3" width="13.83203125" bestFit="1" customWidth="1"/>
    <col min="4" max="4" width="10.6640625" bestFit="1" customWidth="1"/>
    <col min="5" max="5" width="17.33203125" bestFit="1" customWidth="1"/>
    <col min="6" max="6" width="12.5" bestFit="1" customWidth="1"/>
    <col min="7" max="7" width="10.6640625" bestFit="1" customWidth="1"/>
    <col min="8" max="8" width="7.83203125" bestFit="1" customWidth="1"/>
    <col min="9" max="9" width="52.5" bestFit="1" customWidth="1"/>
    <col min="10" max="10" width="8.83203125" bestFit="1" customWidth="1"/>
  </cols>
  <sheetData>
    <row r="1" spans="1:7" s="60" customFormat="1" x14ac:dyDescent="0.2">
      <c r="A1" s="60">
        <v>1466</v>
      </c>
      <c r="B1" s="65">
        <v>45335</v>
      </c>
      <c r="C1" s="60" t="s">
        <v>1247</v>
      </c>
    </row>
    <row r="2" spans="1:7" x14ac:dyDescent="0.2">
      <c r="A2">
        <v>1467</v>
      </c>
      <c r="B2" s="65">
        <v>45335</v>
      </c>
      <c r="C2" s="60" t="s">
        <v>1247</v>
      </c>
      <c r="D2" s="62"/>
    </row>
    <row r="3" spans="1:7" x14ac:dyDescent="0.2">
      <c r="A3">
        <v>1468</v>
      </c>
      <c r="B3" s="65">
        <v>45335</v>
      </c>
      <c r="C3" s="60" t="s">
        <v>1247</v>
      </c>
      <c r="D3" s="62"/>
      <c r="G3" s="62"/>
    </row>
    <row r="4" spans="1:7" x14ac:dyDescent="0.2">
      <c r="C4" s="60" t="s">
        <v>1248</v>
      </c>
      <c r="D4" s="62"/>
      <c r="G4" s="62"/>
    </row>
    <row r="5" spans="1:7" x14ac:dyDescent="0.2">
      <c r="A5">
        <v>1469</v>
      </c>
      <c r="B5" s="65">
        <v>45335</v>
      </c>
      <c r="C5" s="60" t="s">
        <v>1247</v>
      </c>
      <c r="D5" s="62"/>
      <c r="G5" s="62"/>
    </row>
    <row r="6" spans="1:7" x14ac:dyDescent="0.2">
      <c r="C6" s="60" t="s">
        <v>1249</v>
      </c>
      <c r="D6" s="62"/>
    </row>
    <row r="7" spans="1:7" x14ac:dyDescent="0.2">
      <c r="A7">
        <v>1470</v>
      </c>
      <c r="B7" s="65">
        <v>45335</v>
      </c>
      <c r="C7" s="60" t="s">
        <v>1247</v>
      </c>
      <c r="D7" s="62"/>
    </row>
    <row r="8" spans="1:7" x14ac:dyDescent="0.2">
      <c r="C8" s="60" t="s">
        <v>1249</v>
      </c>
      <c r="D8" s="62"/>
    </row>
    <row r="9" spans="1:7" x14ac:dyDescent="0.2">
      <c r="C9" s="60" t="s">
        <v>1250</v>
      </c>
      <c r="D9" s="62"/>
    </row>
    <row r="10" spans="1:7" x14ac:dyDescent="0.2">
      <c r="A10">
        <v>1471</v>
      </c>
      <c r="B10" s="65">
        <v>45335</v>
      </c>
      <c r="C10" s="60" t="s">
        <v>1247</v>
      </c>
      <c r="D10" s="62"/>
      <c r="E10" s="62"/>
    </row>
    <row r="11" spans="1:7" x14ac:dyDescent="0.2">
      <c r="C11" s="60" t="s">
        <v>1249</v>
      </c>
      <c r="D11" s="62"/>
    </row>
    <row r="12" spans="1:7" x14ac:dyDescent="0.2">
      <c r="C12" s="60" t="s">
        <v>1251</v>
      </c>
      <c r="D12" s="62"/>
    </row>
    <row r="13" spans="1:7" x14ac:dyDescent="0.2">
      <c r="A13">
        <v>1472</v>
      </c>
      <c r="B13" s="65">
        <v>45335</v>
      </c>
      <c r="C13" s="60" t="s">
        <v>1247</v>
      </c>
      <c r="D13" s="62"/>
    </row>
    <row r="14" spans="1:7" x14ac:dyDescent="0.2">
      <c r="C14" s="60" t="s">
        <v>1249</v>
      </c>
      <c r="D14" s="62"/>
    </row>
    <row r="15" spans="1:7" x14ac:dyDescent="0.2">
      <c r="C15" s="60" t="s">
        <v>1251</v>
      </c>
      <c r="D15" s="62"/>
    </row>
    <row r="16" spans="1:7" x14ac:dyDescent="0.2">
      <c r="A16">
        <v>1473</v>
      </c>
      <c r="B16" s="65">
        <v>45335</v>
      </c>
      <c r="C16" s="60" t="s">
        <v>1247</v>
      </c>
      <c r="D16" s="62"/>
      <c r="G16" s="62"/>
    </row>
    <row r="17" spans="1:7" x14ac:dyDescent="0.2">
      <c r="C17" s="60" t="s">
        <v>1249</v>
      </c>
      <c r="D17" s="62"/>
      <c r="G17" s="62"/>
    </row>
    <row r="18" spans="1:7" x14ac:dyDescent="0.2">
      <c r="C18" s="60" t="s">
        <v>1251</v>
      </c>
      <c r="D18" s="62"/>
      <c r="G18" s="62"/>
    </row>
    <row r="19" spans="1:7" x14ac:dyDescent="0.2">
      <c r="A19">
        <v>1474</v>
      </c>
      <c r="B19" s="65">
        <v>45335</v>
      </c>
      <c r="C19" s="60" t="s">
        <v>1247</v>
      </c>
      <c r="D19" s="62"/>
      <c r="G19" s="62"/>
    </row>
    <row r="20" spans="1:7" x14ac:dyDescent="0.2">
      <c r="C20" s="60" t="s">
        <v>1249</v>
      </c>
      <c r="D20" s="62"/>
      <c r="G20" s="62"/>
    </row>
    <row r="21" spans="1:7" x14ac:dyDescent="0.2">
      <c r="C21" s="60" t="s">
        <v>1251</v>
      </c>
      <c r="D21" s="62"/>
      <c r="G21" s="62"/>
    </row>
    <row r="22" spans="1:7" x14ac:dyDescent="0.2">
      <c r="C22" s="63"/>
      <c r="D22" s="62"/>
      <c r="G22" s="62"/>
    </row>
    <row r="23" spans="1:7" x14ac:dyDescent="0.2">
      <c r="A23" t="s">
        <v>1252</v>
      </c>
      <c r="D23" s="62"/>
      <c r="G23" s="62"/>
    </row>
    <row r="24" spans="1:7" x14ac:dyDescent="0.2">
      <c r="A24" t="s">
        <v>1253</v>
      </c>
      <c r="D24" s="62"/>
      <c r="G24" s="62"/>
    </row>
    <row r="25" spans="1:7" x14ac:dyDescent="0.2">
      <c r="A25" t="s">
        <v>1254</v>
      </c>
      <c r="D25" s="62"/>
      <c r="G25" s="62"/>
    </row>
    <row r="26" spans="1:7" x14ac:dyDescent="0.2">
      <c r="A26" t="s">
        <v>1255</v>
      </c>
      <c r="D26" s="62"/>
      <c r="G26" s="62"/>
    </row>
    <row r="27" spans="1:7" x14ac:dyDescent="0.2">
      <c r="A27" t="s">
        <v>1256</v>
      </c>
      <c r="D27" s="62"/>
      <c r="G27" s="62"/>
    </row>
    <row r="28" spans="1:7" x14ac:dyDescent="0.2">
      <c r="A28" t="s">
        <v>1257</v>
      </c>
      <c r="D28" s="62"/>
      <c r="G28" s="62"/>
    </row>
    <row r="29" spans="1:7" x14ac:dyDescent="0.2">
      <c r="A29" t="s">
        <v>1258</v>
      </c>
      <c r="D29" s="62"/>
      <c r="G29" s="62"/>
    </row>
    <row r="30" spans="1:7" x14ac:dyDescent="0.2">
      <c r="A30" t="s">
        <v>1259</v>
      </c>
      <c r="C30" s="63"/>
      <c r="D30" s="62"/>
      <c r="G30" s="62"/>
    </row>
    <row r="31" spans="1:7" x14ac:dyDescent="0.2">
      <c r="A31" t="s">
        <v>1260</v>
      </c>
      <c r="D31" s="62"/>
      <c r="G31" s="62"/>
    </row>
    <row r="32" spans="1:7" x14ac:dyDescent="0.2">
      <c r="A32" t="s">
        <v>1261</v>
      </c>
      <c r="D32" s="62"/>
      <c r="G32" s="62"/>
    </row>
    <row r="33" spans="1:7" x14ac:dyDescent="0.2">
      <c r="A33" t="s">
        <v>1262</v>
      </c>
      <c r="D33" s="62"/>
      <c r="G33" s="62"/>
    </row>
    <row r="34" spans="1:7" x14ac:dyDescent="0.2">
      <c r="A34">
        <v>1543</v>
      </c>
      <c r="D34" s="62"/>
      <c r="G34" s="62"/>
    </row>
    <row r="35" spans="1:7" x14ac:dyDescent="0.2">
      <c r="A35" t="s">
        <v>1263</v>
      </c>
      <c r="D35" s="62"/>
      <c r="G35" s="62"/>
    </row>
    <row r="36" spans="1:7" x14ac:dyDescent="0.2">
      <c r="A36" t="s">
        <v>1264</v>
      </c>
      <c r="D36" s="62"/>
      <c r="G36" s="62"/>
    </row>
    <row r="37" spans="1:7" x14ac:dyDescent="0.2">
      <c r="A37" t="s">
        <v>1265</v>
      </c>
      <c r="D37" s="62"/>
      <c r="G37" s="62"/>
    </row>
    <row r="38" spans="1:7" x14ac:dyDescent="0.2">
      <c r="A38" t="s">
        <v>1266</v>
      </c>
      <c r="D38" s="62"/>
      <c r="G38" s="62"/>
    </row>
    <row r="39" spans="1:7" x14ac:dyDescent="0.2">
      <c r="A39" t="s">
        <v>1267</v>
      </c>
      <c r="D39" s="62"/>
      <c r="G39" s="62"/>
    </row>
    <row r="40" spans="1:7" x14ac:dyDescent="0.2">
      <c r="A40" t="s">
        <v>1268</v>
      </c>
      <c r="D40" s="62"/>
      <c r="G40" s="62"/>
    </row>
    <row r="41" spans="1:7" x14ac:dyDescent="0.2">
      <c r="A41" t="s">
        <v>1269</v>
      </c>
      <c r="D41" s="62"/>
      <c r="G41" s="62"/>
    </row>
    <row r="42" spans="1:7" x14ac:dyDescent="0.2">
      <c r="A42" t="s">
        <v>1270</v>
      </c>
      <c r="D42" s="62"/>
      <c r="G42" s="62"/>
    </row>
    <row r="43" spans="1:7" x14ac:dyDescent="0.2">
      <c r="A43" t="s">
        <v>1271</v>
      </c>
      <c r="D43" s="62"/>
      <c r="G43" s="62"/>
    </row>
    <row r="44" spans="1:7" x14ac:dyDescent="0.2">
      <c r="A44" t="s">
        <v>1272</v>
      </c>
      <c r="D44" s="62"/>
      <c r="G44" s="62"/>
    </row>
    <row r="45" spans="1:7" x14ac:dyDescent="0.2">
      <c r="D45" s="62"/>
      <c r="G45" s="62"/>
    </row>
    <row r="46" spans="1:7" x14ac:dyDescent="0.2">
      <c r="D46" s="62"/>
      <c r="G46" s="62"/>
    </row>
    <row r="47" spans="1:7" x14ac:dyDescent="0.2">
      <c r="D47" s="62"/>
      <c r="G47" s="62"/>
    </row>
    <row r="48" spans="1:7" x14ac:dyDescent="0.2">
      <c r="D48" s="62"/>
      <c r="G48" s="62"/>
    </row>
    <row r="49" spans="3:7" x14ac:dyDescent="0.2">
      <c r="D49" s="62"/>
      <c r="G49" s="62"/>
    </row>
    <row r="50" spans="3:7" x14ac:dyDescent="0.2">
      <c r="D50" s="62"/>
      <c r="G50" s="62"/>
    </row>
    <row r="51" spans="3:7" x14ac:dyDescent="0.2">
      <c r="D51" s="62"/>
      <c r="G51" s="62"/>
    </row>
    <row r="52" spans="3:7" x14ac:dyDescent="0.2">
      <c r="D52" s="62"/>
      <c r="G52" s="62"/>
    </row>
    <row r="53" spans="3:7" x14ac:dyDescent="0.2">
      <c r="D53" s="62"/>
      <c r="G53" s="62"/>
    </row>
    <row r="54" spans="3:7" x14ac:dyDescent="0.2">
      <c r="D54" s="62"/>
      <c r="G54" s="62"/>
    </row>
    <row r="55" spans="3:7" x14ac:dyDescent="0.2">
      <c r="D55" s="62"/>
      <c r="G55" s="62"/>
    </row>
    <row r="56" spans="3:7" x14ac:dyDescent="0.2">
      <c r="D56" s="62"/>
      <c r="G56" s="62"/>
    </row>
    <row r="57" spans="3:7" x14ac:dyDescent="0.2">
      <c r="D57" s="62"/>
      <c r="G57" s="62"/>
    </row>
    <row r="58" spans="3:7" x14ac:dyDescent="0.2">
      <c r="C58" s="64"/>
      <c r="D58" s="62"/>
      <c r="G58" s="62"/>
    </row>
    <row r="59" spans="3:7" x14ac:dyDescent="0.2">
      <c r="D59" s="62"/>
      <c r="G59" s="62"/>
    </row>
    <row r="60" spans="3:7" x14ac:dyDescent="0.2">
      <c r="D60" s="62"/>
      <c r="G60" s="62"/>
    </row>
    <row r="61" spans="3:7" x14ac:dyDescent="0.2">
      <c r="D61" s="62"/>
      <c r="G61" s="62"/>
    </row>
    <row r="62" spans="3:7" x14ac:dyDescent="0.2">
      <c r="D62" s="62"/>
      <c r="G62" s="62"/>
    </row>
    <row r="63" spans="3:7" x14ac:dyDescent="0.2">
      <c r="D63" s="62"/>
      <c r="G63" s="62"/>
    </row>
    <row r="64" spans="3:7" x14ac:dyDescent="0.2">
      <c r="D64" s="62"/>
      <c r="G64" s="62"/>
    </row>
    <row r="65" spans="3:7" x14ac:dyDescent="0.2">
      <c r="D65" s="62"/>
      <c r="G65" s="62"/>
    </row>
    <row r="66" spans="3:7" x14ac:dyDescent="0.2">
      <c r="D66" s="62"/>
      <c r="G66" s="62"/>
    </row>
    <row r="67" spans="3:7" x14ac:dyDescent="0.2">
      <c r="C67" s="63"/>
      <c r="D67" s="62"/>
      <c r="G67" s="62"/>
    </row>
    <row r="68" spans="3:7" x14ac:dyDescent="0.2">
      <c r="D68" s="62"/>
      <c r="G68" s="62"/>
    </row>
    <row r="69" spans="3:7" x14ac:dyDescent="0.2">
      <c r="D69" s="62"/>
      <c r="G69" s="62"/>
    </row>
    <row r="70" spans="3:7" x14ac:dyDescent="0.2">
      <c r="D70" s="62"/>
      <c r="G70" s="62"/>
    </row>
    <row r="71" spans="3:7" x14ac:dyDescent="0.2">
      <c r="D71" s="62"/>
      <c r="G71" s="62"/>
    </row>
    <row r="72" spans="3:7" x14ac:dyDescent="0.2">
      <c r="D72" s="62"/>
      <c r="G72" s="62"/>
    </row>
    <row r="73" spans="3:7" x14ac:dyDescent="0.2">
      <c r="D73" s="62"/>
      <c r="G73" s="62"/>
    </row>
    <row r="74" spans="3:7" x14ac:dyDescent="0.2">
      <c r="D74" s="62"/>
    </row>
    <row r="75" spans="3:7" x14ac:dyDescent="0.2">
      <c r="D75" s="62"/>
      <c r="G75" s="62"/>
    </row>
    <row r="76" spans="3:7" x14ac:dyDescent="0.2">
      <c r="D76" s="62"/>
      <c r="G76" s="62"/>
    </row>
    <row r="84" spans="3:3" x14ac:dyDescent="0.2">
      <c r="C84" s="60"/>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
  <sheetViews>
    <sheetView topLeftCell="B1" zoomScale="80" zoomScaleNormal="80" workbookViewId="0">
      <selection activeCell="E2" sqref="E2:E3"/>
    </sheetView>
  </sheetViews>
  <sheetFormatPr baseColWidth="10" defaultColWidth="11.5" defaultRowHeight="15" x14ac:dyDescent="0.2"/>
  <cols>
    <col min="1" max="1" width="49.5" customWidth="1"/>
    <col min="2" max="2" width="26.33203125" customWidth="1"/>
    <col min="3" max="3" width="15.5" customWidth="1"/>
    <col min="4" max="4" width="16.33203125" customWidth="1"/>
    <col min="5" max="5" width="65.5" customWidth="1"/>
    <col min="6" max="6" width="28.5" customWidth="1"/>
  </cols>
  <sheetData>
    <row r="1" spans="1:6" ht="39" x14ac:dyDescent="0.2">
      <c r="A1" s="172" t="s">
        <v>11</v>
      </c>
      <c r="B1" s="172" t="s">
        <v>14</v>
      </c>
      <c r="C1" s="172" t="s">
        <v>17</v>
      </c>
      <c r="D1" s="172" t="s">
        <v>18</v>
      </c>
      <c r="E1" s="173" t="s">
        <v>1273</v>
      </c>
      <c r="F1" s="176" t="s">
        <v>26</v>
      </c>
    </row>
    <row r="2" spans="1:6" ht="339.75" customHeight="1" x14ac:dyDescent="0.2">
      <c r="A2" s="367" t="s">
        <v>1274</v>
      </c>
      <c r="B2" s="368" t="s">
        <v>151</v>
      </c>
      <c r="C2" s="369">
        <v>44562</v>
      </c>
      <c r="D2" s="369">
        <v>44742</v>
      </c>
      <c r="E2" s="395" t="s">
        <v>1275</v>
      </c>
      <c r="F2" s="397" t="s">
        <v>1276</v>
      </c>
    </row>
    <row r="3" spans="1:6" ht="150" x14ac:dyDescent="0.2">
      <c r="A3" s="367" t="s">
        <v>1277</v>
      </c>
      <c r="B3" s="368" t="s">
        <v>283</v>
      </c>
      <c r="C3" s="369">
        <v>44562</v>
      </c>
      <c r="D3" s="369">
        <v>44742</v>
      </c>
      <c r="E3" s="396"/>
      <c r="F3" s="398"/>
    </row>
  </sheetData>
  <mergeCells count="2">
    <mergeCell ref="E2:E3"/>
    <mergeCell ref="F2:F3"/>
  </mergeCells>
  <dataValidations count="2">
    <dataValidation type="textLength" allowBlank="1" showInputMessage="1" error="Escriba un texto  Maximo 390 Caracteres" promptTitle="Cualquier contenido Maximo 390 Caracteres" prompt=" Registre HALLAZGO contenido en Inf de Auditoría(Suscripción), ó q se encuentra en Plan ya suscrito(Avance o Seguim) SI SUPERA 390 CARACTERES, RESÚMALO. Insterte tantas filas como ACTIVIDADES sean." sqref="A2:A3" xr:uid="{00000000-0002-0000-0800-000000000000}">
      <formula1>0</formula1>
      <formula2>390</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C2:D3" xr:uid="{00000000-0002-0000-0800-000001000000}">
      <formula1>1900/1/1</formula1>
      <formula2>3000/1/1</formula2>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B4D4D378B948A4AB54A07B7B257C727" ma:contentTypeVersion="12" ma:contentTypeDescription="Crear nuevo documento." ma:contentTypeScope="" ma:versionID="ad5534d53cb59e553aac9dd06f189221">
  <xsd:schema xmlns:xsd="http://www.w3.org/2001/XMLSchema" xmlns:xs="http://www.w3.org/2001/XMLSchema" xmlns:p="http://schemas.microsoft.com/office/2006/metadata/properties" xmlns:ns2="81736148-54ef-4231-bdd4-9891b8fabb27" xmlns:ns3="1f56633a-e1bd-4248-aa1f-33d0f40c6b63" targetNamespace="http://schemas.microsoft.com/office/2006/metadata/properties" ma:root="true" ma:fieldsID="fdabb3e893e60c12b24686677be0b145" ns2:_="" ns3:_="">
    <xsd:import namespace="81736148-54ef-4231-bdd4-9891b8fabb27"/>
    <xsd:import namespace="1f56633a-e1bd-4248-aa1f-33d0f40c6b6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736148-54ef-4231-bdd4-9891b8fabb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34f6d023-ff5c-4f3a-9971-563334007f49"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f56633a-e1bd-4248-aa1f-33d0f40c6b6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f4820d2-4533-46b3-99cc-92b5dd2b3314}" ma:internalName="TaxCatchAll" ma:showField="CatchAllData" ma:web="1f56633a-e1bd-4248-aa1f-33d0f40c6b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1736148-54ef-4231-bdd4-9891b8fabb27">
      <Terms xmlns="http://schemas.microsoft.com/office/infopath/2007/PartnerControls"/>
    </lcf76f155ced4ddcb4097134ff3c332f>
    <TaxCatchAll xmlns="1f56633a-e1bd-4248-aa1f-33d0f40c6b63" xsi:nil="true"/>
  </documentManagement>
</p:properties>
</file>

<file path=customXml/itemProps1.xml><?xml version="1.0" encoding="utf-8"?>
<ds:datastoreItem xmlns:ds="http://schemas.openxmlformats.org/officeDocument/2006/customXml" ds:itemID="{3AED8D84-D4FD-4241-8063-0BA332B5AC00}">
  <ds:schemaRefs>
    <ds:schemaRef ds:uri="http://schemas.microsoft.com/sharepoint/v3/contenttype/forms"/>
  </ds:schemaRefs>
</ds:datastoreItem>
</file>

<file path=customXml/itemProps2.xml><?xml version="1.0" encoding="utf-8"?>
<ds:datastoreItem xmlns:ds="http://schemas.openxmlformats.org/officeDocument/2006/customXml" ds:itemID="{F4509700-377C-4F73-9EB3-BC5B59B5BE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736148-54ef-4231-bdd4-9891b8fabb27"/>
    <ds:schemaRef ds:uri="1f56633a-e1bd-4248-aa1f-33d0f40c6b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AA8269-0F3E-4558-9E98-1F3CE206E827}">
  <ds:schemaRefs>
    <ds:schemaRef ds:uri="http://schemas.microsoft.com/office/2006/metadata/properties"/>
    <ds:schemaRef ds:uri="http://schemas.microsoft.com/office/infopath/2007/PartnerControls"/>
    <ds:schemaRef ds:uri="81736148-54ef-4231-bdd4-9891b8fabb27"/>
    <ds:schemaRef ds:uri="1f56633a-e1bd-4248-aa1f-33d0f40c6b63"/>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15</vt:i4>
      </vt:variant>
      <vt:variant>
        <vt:lpstr>Rangos con nombre</vt:lpstr>
      </vt:variant>
      <vt:variant>
        <vt:i4>4</vt:i4>
      </vt:variant>
    </vt:vector>
  </HeadingPairs>
  <TitlesOfParts>
    <vt:vector size="19" baseType="lpstr">
      <vt:lpstr>F14.1  PLANES DE MEJORAMIENT...</vt:lpstr>
      <vt:lpstr>Hoja12</vt:lpstr>
      <vt:lpstr>Hoja11</vt:lpstr>
      <vt:lpstr>F14.1  PM CGR JUN_2025 SIN CUMP</vt:lpstr>
      <vt:lpstr>RETIRADAS CON EFECTIVIDAD</vt:lpstr>
      <vt:lpstr>Hoja7</vt:lpstr>
      <vt:lpstr>Hoja5</vt:lpstr>
      <vt:lpstr>Salidas</vt:lpstr>
      <vt:lpstr>Hoja3</vt:lpstr>
      <vt:lpstr>Hoja8</vt:lpstr>
      <vt:lpstr>Hoja1</vt:lpstr>
      <vt:lpstr>TOTAL</vt:lpstr>
      <vt:lpstr>PRIORITARIO</vt:lpstr>
      <vt:lpstr>Hoja2</vt:lpstr>
      <vt:lpstr>Hoja4</vt:lpstr>
      <vt:lpstr>'F14.1  PLANES DE MEJORAMIENT...'!Área_de_impresión</vt:lpstr>
      <vt:lpstr>'F14.1  PM CGR JUN_2025 SIN CUMP'!Área_de_impresión</vt:lpstr>
      <vt:lpstr>'F14.1  PLANES DE MEJORAMIENT...'!Títulos_a_imprimir</vt:lpstr>
      <vt:lpstr>'F14.1  PM CGR JUN_2025 SIN CUMP'!Títulos_a_imprimir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Victor Manuel Castro Rodriguez</cp:lastModifiedBy>
  <cp:revision/>
  <dcterms:created xsi:type="dcterms:W3CDTF">2019-12-18T20:10:15Z</dcterms:created>
  <dcterms:modified xsi:type="dcterms:W3CDTF">2025-09-22T15:03:28Z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0x0101003B4D4D378B948A4AB54A07B7B257C727</vt:lpwstr>
  </property>
  <property fmtid="{D5CDD505-2E9C-101B-9397-08002B2CF9AE}" pid="3" name="MediaServiceImageTags">
    <vt:lpwstr/>
  </property>
</Properties>
</file>